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ОВЗ" sheetId="1" r:id="rId1"/>
    <sheet name="Могодетные" sheetId="2" r:id="rId2"/>
    <sheet name="Начальные классы" sheetId="3" r:id="rId3"/>
    <sheet name="родит. средства" sheetId="4" r:id="rId4"/>
  </sheets>
  <calcPr calcId="124519"/>
</workbook>
</file>

<file path=xl/calcChain.xml><?xml version="1.0" encoding="utf-8"?>
<calcChain xmlns="http://schemas.openxmlformats.org/spreadsheetml/2006/main">
  <c r="M118" i="4"/>
  <c r="L118"/>
  <c r="K118"/>
  <c r="J118"/>
  <c r="I118"/>
  <c r="H118"/>
  <c r="G118"/>
  <c r="F118"/>
  <c r="E118"/>
  <c r="D118"/>
  <c r="M107"/>
  <c r="L107"/>
  <c r="K107"/>
  <c r="J107"/>
  <c r="I107"/>
  <c r="H107"/>
  <c r="G107"/>
  <c r="F107"/>
  <c r="E107"/>
  <c r="D107"/>
  <c r="M93"/>
  <c r="L93"/>
  <c r="K93"/>
  <c r="J93"/>
  <c r="I93"/>
  <c r="H93"/>
  <c r="G93"/>
  <c r="F93"/>
  <c r="E93"/>
  <c r="D93"/>
  <c r="M82"/>
  <c r="L82"/>
  <c r="K82"/>
  <c r="J82"/>
  <c r="I82"/>
  <c r="H82"/>
  <c r="G82"/>
  <c r="F82"/>
  <c r="E82"/>
  <c r="D82"/>
  <c r="M71"/>
  <c r="L71"/>
  <c r="K71"/>
  <c r="J71"/>
  <c r="I71"/>
  <c r="H71"/>
  <c r="G71"/>
  <c r="F71"/>
  <c r="E71"/>
  <c r="D71"/>
  <c r="M59"/>
  <c r="L59"/>
  <c r="K59"/>
  <c r="J59"/>
  <c r="I59"/>
  <c r="H59"/>
  <c r="G59"/>
  <c r="F59"/>
  <c r="E59"/>
  <c r="D59"/>
  <c r="M49"/>
  <c r="L49"/>
  <c r="K49"/>
  <c r="J49"/>
  <c r="I49"/>
  <c r="H49"/>
  <c r="G49"/>
  <c r="F49"/>
  <c r="E49"/>
  <c r="D49"/>
  <c r="M38"/>
  <c r="L38"/>
  <c r="K38"/>
  <c r="J38"/>
  <c r="I38"/>
  <c r="H38"/>
  <c r="G38"/>
  <c r="F38"/>
  <c r="E38"/>
  <c r="D38"/>
  <c r="M27"/>
  <c r="L27"/>
  <c r="K27"/>
  <c r="J27"/>
  <c r="I27"/>
  <c r="H27"/>
  <c r="G27"/>
  <c r="F27"/>
  <c r="E27"/>
  <c r="D27"/>
  <c r="M16"/>
  <c r="L16"/>
  <c r="K16"/>
  <c r="J16"/>
  <c r="I16"/>
  <c r="H16"/>
  <c r="G16"/>
  <c r="F16"/>
  <c r="E16"/>
  <c r="D16"/>
  <c r="M121" i="3"/>
  <c r="L121"/>
  <c r="K121"/>
  <c r="J121"/>
  <c r="I121"/>
  <c r="H121"/>
  <c r="G121"/>
  <c r="F121"/>
  <c r="E121"/>
  <c r="D121"/>
  <c r="M110"/>
  <c r="L110"/>
  <c r="K110"/>
  <c r="J110"/>
  <c r="I110"/>
  <c r="H110"/>
  <c r="G110"/>
  <c r="F110"/>
  <c r="E110"/>
  <c r="D110"/>
  <c r="M96"/>
  <c r="L96"/>
  <c r="K96"/>
  <c r="J96"/>
  <c r="I96"/>
  <c r="H96"/>
  <c r="G96"/>
  <c r="F96"/>
  <c r="E96"/>
  <c r="D96"/>
  <c r="M85"/>
  <c r="L85"/>
  <c r="K85"/>
  <c r="J85"/>
  <c r="I85"/>
  <c r="H85"/>
  <c r="G85"/>
  <c r="F85"/>
  <c r="E85"/>
  <c r="D85"/>
  <c r="M74"/>
  <c r="L74"/>
  <c r="K74"/>
  <c r="J74"/>
  <c r="I74"/>
  <c r="H74"/>
  <c r="G74"/>
  <c r="F74"/>
  <c r="E74"/>
  <c r="D74"/>
  <c r="M62"/>
  <c r="L62"/>
  <c r="K62"/>
  <c r="J62"/>
  <c r="I62"/>
  <c r="H62"/>
  <c r="G62"/>
  <c r="F62"/>
  <c r="E62"/>
  <c r="D62"/>
  <c r="M52"/>
  <c r="L52"/>
  <c r="K52"/>
  <c r="J52"/>
  <c r="I52"/>
  <c r="H52"/>
  <c r="G52"/>
  <c r="F52"/>
  <c r="E52"/>
  <c r="D52"/>
  <c r="M41"/>
  <c r="L41"/>
  <c r="K41"/>
  <c r="J41"/>
  <c r="I41"/>
  <c r="H41"/>
  <c r="G41"/>
  <c r="F41"/>
  <c r="E41"/>
  <c r="D41"/>
  <c r="M29"/>
  <c r="L29"/>
  <c r="K29"/>
  <c r="J29"/>
  <c r="I29"/>
  <c r="H29"/>
  <c r="G29"/>
  <c r="F29"/>
  <c r="E29"/>
  <c r="D29"/>
  <c r="M17"/>
  <c r="L17"/>
  <c r="K17"/>
  <c r="J17"/>
  <c r="I17"/>
  <c r="H17"/>
  <c r="G17"/>
  <c r="F17"/>
  <c r="E17"/>
  <c r="D17"/>
  <c r="E110" i="2"/>
  <c r="F110"/>
  <c r="G110"/>
  <c r="H110"/>
  <c r="I110"/>
  <c r="J110"/>
  <c r="K110"/>
  <c r="L110"/>
  <c r="M110"/>
  <c r="D110"/>
  <c r="M121"/>
  <c r="L121"/>
  <c r="K121"/>
  <c r="J121"/>
  <c r="I121"/>
  <c r="H121"/>
  <c r="G121"/>
  <c r="F121"/>
  <c r="E121"/>
  <c r="D121"/>
  <c r="M96"/>
  <c r="L96"/>
  <c r="K96"/>
  <c r="J96"/>
  <c r="I96"/>
  <c r="H96"/>
  <c r="G96"/>
  <c r="F96"/>
  <c r="E96"/>
  <c r="D96"/>
  <c r="M85"/>
  <c r="L85"/>
  <c r="K85"/>
  <c r="J85"/>
  <c r="I85"/>
  <c r="H85"/>
  <c r="G85"/>
  <c r="F85"/>
  <c r="E85"/>
  <c r="D85"/>
  <c r="M74"/>
  <c r="L74"/>
  <c r="K74"/>
  <c r="J74"/>
  <c r="I74"/>
  <c r="H74"/>
  <c r="G74"/>
  <c r="F74"/>
  <c r="E74"/>
  <c r="D74"/>
  <c r="M62"/>
  <c r="L62"/>
  <c r="K62"/>
  <c r="J62"/>
  <c r="I62"/>
  <c r="H62"/>
  <c r="G62"/>
  <c r="F62"/>
  <c r="E62"/>
  <c r="D62"/>
  <c r="M52"/>
  <c r="L52"/>
  <c r="K52"/>
  <c r="J52"/>
  <c r="I52"/>
  <c r="H52"/>
  <c r="G52"/>
  <c r="F52"/>
  <c r="E52"/>
  <c r="D52"/>
  <c r="M41"/>
  <c r="L41"/>
  <c r="K41"/>
  <c r="J41"/>
  <c r="I41"/>
  <c r="H41"/>
  <c r="G41"/>
  <c r="F41"/>
  <c r="E41"/>
  <c r="D41"/>
  <c r="M29"/>
  <c r="L29"/>
  <c r="K29"/>
  <c r="J29"/>
  <c r="I29"/>
  <c r="H29"/>
  <c r="G29"/>
  <c r="F29"/>
  <c r="E29"/>
  <c r="D29"/>
  <c r="M17"/>
  <c r="L17"/>
  <c r="K17"/>
  <c r="J17"/>
  <c r="I17"/>
  <c r="H17"/>
  <c r="G17"/>
  <c r="F17"/>
  <c r="E17"/>
  <c r="D17"/>
  <c r="M225" i="1"/>
  <c r="L225"/>
  <c r="K225"/>
  <c r="J225"/>
  <c r="I225"/>
  <c r="H225"/>
  <c r="G225"/>
  <c r="F225"/>
  <c r="E225"/>
  <c r="D225"/>
  <c r="M215"/>
  <c r="M226" s="1"/>
  <c r="L215"/>
  <c r="L226" s="1"/>
  <c r="K215"/>
  <c r="K226" s="1"/>
  <c r="J215"/>
  <c r="J226" s="1"/>
  <c r="I215"/>
  <c r="I226" s="1"/>
  <c r="H215"/>
  <c r="H226" s="1"/>
  <c r="G215"/>
  <c r="G226" s="1"/>
  <c r="F215"/>
  <c r="F226" s="1"/>
  <c r="E215"/>
  <c r="E226" s="1"/>
  <c r="D215"/>
  <c r="D226" s="1"/>
  <c r="M203"/>
  <c r="J203"/>
  <c r="I203"/>
  <c r="H203"/>
  <c r="G203"/>
  <c r="F203"/>
  <c r="E203"/>
  <c r="D203"/>
  <c r="M194"/>
  <c r="M204" s="1"/>
  <c r="L194"/>
  <c r="K194"/>
  <c r="J194"/>
  <c r="J204" s="1"/>
  <c r="I194"/>
  <c r="I204" s="1"/>
  <c r="H194"/>
  <c r="H204" s="1"/>
  <c r="G194"/>
  <c r="G204" s="1"/>
  <c r="F194"/>
  <c r="F204" s="1"/>
  <c r="E194"/>
  <c r="E204" s="1"/>
  <c r="D194"/>
  <c r="D204" s="1"/>
  <c r="M182"/>
  <c r="L182"/>
  <c r="K182"/>
  <c r="J182"/>
  <c r="I182"/>
  <c r="H182"/>
  <c r="G182"/>
  <c r="F182"/>
  <c r="E182"/>
  <c r="D182"/>
  <c r="M173"/>
  <c r="M183" s="1"/>
  <c r="L173"/>
  <c r="L183" s="1"/>
  <c r="K173"/>
  <c r="K183" s="1"/>
  <c r="J173"/>
  <c r="J183" s="1"/>
  <c r="I173"/>
  <c r="I183" s="1"/>
  <c r="H173"/>
  <c r="H183" s="1"/>
  <c r="G173"/>
  <c r="G183" s="1"/>
  <c r="F173"/>
  <c r="F183" s="1"/>
  <c r="E173"/>
  <c r="E183" s="1"/>
  <c r="D173"/>
  <c r="D183" s="1"/>
  <c r="M161"/>
  <c r="L161"/>
  <c r="K161"/>
  <c r="J161"/>
  <c r="I161"/>
  <c r="H161"/>
  <c r="G161"/>
  <c r="F161"/>
  <c r="E161"/>
  <c r="D161"/>
  <c r="M152"/>
  <c r="M162" s="1"/>
  <c r="L152"/>
  <c r="L162" s="1"/>
  <c r="K152"/>
  <c r="K162" s="1"/>
  <c r="J152"/>
  <c r="J162" s="1"/>
  <c r="I152"/>
  <c r="I162" s="1"/>
  <c r="H152"/>
  <c r="H162" s="1"/>
  <c r="G152"/>
  <c r="G162" s="1"/>
  <c r="F152"/>
  <c r="F162" s="1"/>
  <c r="E152"/>
  <c r="E162" s="1"/>
  <c r="D152"/>
  <c r="D162" s="1"/>
  <c r="M140"/>
  <c r="L140"/>
  <c r="K140"/>
  <c r="J140"/>
  <c r="I140"/>
  <c r="H140"/>
  <c r="G140"/>
  <c r="F140"/>
  <c r="E140"/>
  <c r="D140"/>
  <c r="M129"/>
  <c r="M141" s="1"/>
  <c r="L129"/>
  <c r="L141" s="1"/>
  <c r="K129"/>
  <c r="K141" s="1"/>
  <c r="J129"/>
  <c r="J141" s="1"/>
  <c r="I129"/>
  <c r="I141" s="1"/>
  <c r="H129"/>
  <c r="H141" s="1"/>
  <c r="G129"/>
  <c r="G141" s="1"/>
  <c r="F129"/>
  <c r="F141" s="1"/>
  <c r="E129"/>
  <c r="E141" s="1"/>
  <c r="D129"/>
  <c r="D141" s="1"/>
  <c r="M117"/>
  <c r="L117"/>
  <c r="K117"/>
  <c r="J117"/>
  <c r="I117"/>
  <c r="H117"/>
  <c r="G117"/>
  <c r="F117"/>
  <c r="E117"/>
  <c r="D117"/>
  <c r="M106"/>
  <c r="M118" s="1"/>
  <c r="L106"/>
  <c r="L118" s="1"/>
  <c r="K106"/>
  <c r="K118" s="1"/>
  <c r="J106"/>
  <c r="J118" s="1"/>
  <c r="I106"/>
  <c r="I118" s="1"/>
  <c r="H106"/>
  <c r="H118" s="1"/>
  <c r="G106"/>
  <c r="G118" s="1"/>
  <c r="F106"/>
  <c r="F118" s="1"/>
  <c r="E106"/>
  <c r="E118" s="1"/>
  <c r="D106"/>
  <c r="D118" s="1"/>
  <c r="M95"/>
  <c r="L95"/>
  <c r="K95"/>
  <c r="J95"/>
  <c r="I95"/>
  <c r="H95"/>
  <c r="G95"/>
  <c r="F95"/>
  <c r="E95"/>
  <c r="D95"/>
  <c r="M86"/>
  <c r="M96" s="1"/>
  <c r="L86"/>
  <c r="L96" s="1"/>
  <c r="K86"/>
  <c r="K96" s="1"/>
  <c r="J86"/>
  <c r="J96" s="1"/>
  <c r="I86"/>
  <c r="I96" s="1"/>
  <c r="H86"/>
  <c r="H96" s="1"/>
  <c r="G86"/>
  <c r="F86"/>
  <c r="F96" s="1"/>
  <c r="E86"/>
  <c r="E96" s="1"/>
  <c r="D86"/>
  <c r="D96" s="1"/>
  <c r="M74"/>
  <c r="L74"/>
  <c r="K74"/>
  <c r="J74"/>
  <c r="I74"/>
  <c r="H74"/>
  <c r="G74"/>
  <c r="F74"/>
  <c r="E74"/>
  <c r="D74"/>
  <c r="M64"/>
  <c r="M75" s="1"/>
  <c r="L64"/>
  <c r="L75" s="1"/>
  <c r="K64"/>
  <c r="K75" s="1"/>
  <c r="J64"/>
  <c r="J75" s="1"/>
  <c r="I64"/>
  <c r="H64"/>
  <c r="G64"/>
  <c r="F64"/>
  <c r="E64"/>
  <c r="E75" s="1"/>
  <c r="D64"/>
  <c r="D75" s="1"/>
  <c r="M51"/>
  <c r="L51"/>
  <c r="K51"/>
  <c r="J51"/>
  <c r="I51"/>
  <c r="H51"/>
  <c r="G51"/>
  <c r="F51"/>
  <c r="E51"/>
  <c r="D51"/>
  <c r="M40"/>
  <c r="M52" s="1"/>
  <c r="L40"/>
  <c r="L52" s="1"/>
  <c r="K40"/>
  <c r="K52" s="1"/>
  <c r="J40"/>
  <c r="I40"/>
  <c r="I52" s="1"/>
  <c r="H40"/>
  <c r="H52" s="1"/>
  <c r="G40"/>
  <c r="G52" s="1"/>
  <c r="F40"/>
  <c r="F52" s="1"/>
  <c r="E40"/>
  <c r="E52" s="1"/>
  <c r="D40"/>
  <c r="D52" s="1"/>
  <c r="M27"/>
  <c r="L27"/>
  <c r="K27"/>
  <c r="J27"/>
  <c r="I27"/>
  <c r="H27"/>
  <c r="G27"/>
  <c r="F27"/>
  <c r="E27"/>
  <c r="D27"/>
  <c r="M17"/>
  <c r="M28" s="1"/>
  <c r="L17"/>
  <c r="K17"/>
  <c r="K28" s="1"/>
  <c r="J17"/>
  <c r="J28" s="1"/>
  <c r="I17"/>
  <c r="I28" s="1"/>
  <c r="H17"/>
  <c r="H28" s="1"/>
  <c r="G17"/>
  <c r="G28" s="1"/>
  <c r="F17"/>
  <c r="E17"/>
  <c r="D17"/>
  <c r="D28" s="1"/>
  <c r="G96" l="1"/>
  <c r="I75"/>
  <c r="I227" s="1"/>
  <c r="H75"/>
  <c r="G75"/>
  <c r="G227" s="1"/>
  <c r="G229" s="1"/>
  <c r="F75"/>
  <c r="L28"/>
  <c r="F28"/>
  <c r="E28"/>
  <c r="J52"/>
  <c r="D227"/>
  <c r="D229" s="1"/>
  <c r="F227"/>
  <c r="F229" s="1"/>
  <c r="H227"/>
  <c r="J227"/>
  <c r="E227"/>
  <c r="E229" s="1"/>
  <c r="M227"/>
  <c r="K203"/>
  <c r="K204" s="1"/>
  <c r="K227" s="1"/>
  <c r="L203"/>
  <c r="L204" s="1"/>
  <c r="L227" l="1"/>
</calcChain>
</file>

<file path=xl/sharedStrings.xml><?xml version="1.0" encoding="utf-8"?>
<sst xmlns="http://schemas.openxmlformats.org/spreadsheetml/2006/main" count="1490" uniqueCount="189">
  <si>
    <t>Согласовано:</t>
  </si>
  <si>
    <t>Утверждаю:</t>
  </si>
  <si>
    <t>Начальник ТО Управления</t>
  </si>
  <si>
    <t>Роспотребнадзора  РБ</t>
  </si>
  <si>
    <t>_____________________________</t>
  </si>
  <si>
    <t>_________________ Д.С.Янтурина</t>
  </si>
  <si>
    <t>«___» ________________2017 г.</t>
  </si>
  <si>
    <t>_________________2020 г.</t>
  </si>
  <si>
    <t>"__" ______________ 2020 г.</t>
  </si>
  <si>
    <t>№ рец</t>
  </si>
  <si>
    <t>Прием пищи</t>
  </si>
  <si>
    <t>Масса</t>
  </si>
  <si>
    <t>Пищевые веществва</t>
  </si>
  <si>
    <t>Энергетичес</t>
  </si>
  <si>
    <t xml:space="preserve">                                             Витамины ,мг </t>
  </si>
  <si>
    <t>Минеральные вещества</t>
  </si>
  <si>
    <t>наименование блюда</t>
  </si>
  <si>
    <t>порции</t>
  </si>
  <si>
    <t>Б</t>
  </si>
  <si>
    <t>Ж</t>
  </si>
  <si>
    <t>У</t>
  </si>
  <si>
    <t>кая ценность</t>
  </si>
  <si>
    <t>В1</t>
  </si>
  <si>
    <t>В2</t>
  </si>
  <si>
    <t>С</t>
  </si>
  <si>
    <t>Ca</t>
  </si>
  <si>
    <t>Mg</t>
  </si>
  <si>
    <t>Fe</t>
  </si>
  <si>
    <t>1 -й день</t>
  </si>
  <si>
    <t>Обед</t>
  </si>
  <si>
    <t>ТК №57</t>
  </si>
  <si>
    <t>Рассольник домашний на</t>
  </si>
  <si>
    <t>250/10</t>
  </si>
  <si>
    <t xml:space="preserve"> мясном бульоне со сметаной</t>
  </si>
  <si>
    <t>ТК №113</t>
  </si>
  <si>
    <t>Плов из отварной говядины</t>
  </si>
  <si>
    <t>200/50</t>
  </si>
  <si>
    <t>ТК № 305</t>
  </si>
  <si>
    <t>Кисель из плодово- ягодного</t>
  </si>
  <si>
    <t>экстракта</t>
  </si>
  <si>
    <t>Хлеб пшеничный обогащенный</t>
  </si>
  <si>
    <t>Хлеб ржаной обдирный обогащенный</t>
  </si>
  <si>
    <t xml:space="preserve">       Итого за обед</t>
  </si>
  <si>
    <t>Сыр порциями</t>
  </si>
  <si>
    <t>ТК № 129</t>
  </si>
  <si>
    <t>Котлеты из птицы</t>
  </si>
  <si>
    <t>100/6</t>
  </si>
  <si>
    <t>ТК № 211</t>
  </si>
  <si>
    <t>Макаронные изделия отварные</t>
  </si>
  <si>
    <t>180/5</t>
  </si>
  <si>
    <t>ТК №283</t>
  </si>
  <si>
    <t>Чай с молоком</t>
  </si>
  <si>
    <t>150/50</t>
  </si>
  <si>
    <t xml:space="preserve">       Итого за день</t>
  </si>
  <si>
    <t xml:space="preserve">ТК №42 </t>
  </si>
  <si>
    <t>Винегрет овощной</t>
  </si>
  <si>
    <t>ТК № 75</t>
  </si>
  <si>
    <t xml:space="preserve">Суп куллама </t>
  </si>
  <si>
    <t>на мясном бульоне</t>
  </si>
  <si>
    <t xml:space="preserve">ТК № 96  </t>
  </si>
  <si>
    <t>Гуляш из отварной говядины</t>
  </si>
  <si>
    <t>60/50</t>
  </si>
  <si>
    <t>№175</t>
  </si>
  <si>
    <t>Каша пшенная рассыпчатая</t>
  </si>
  <si>
    <t>с  маслом</t>
  </si>
  <si>
    <t>ТК № 294</t>
  </si>
  <si>
    <t xml:space="preserve">Компот из свежих  плодов </t>
  </si>
  <si>
    <t>ТК № 223</t>
  </si>
  <si>
    <t xml:space="preserve">Запеканка из творога </t>
  </si>
  <si>
    <t>150/20</t>
  </si>
  <si>
    <t>со сгущенным молоком</t>
  </si>
  <si>
    <t>Масло сливочное порционное</t>
  </si>
  <si>
    <t>ТК №282</t>
  </si>
  <si>
    <t>Чай с сахаром</t>
  </si>
  <si>
    <t>Йогурт</t>
  </si>
  <si>
    <t>№ 67</t>
  </si>
  <si>
    <t xml:space="preserve">Суп из овощей </t>
  </si>
  <si>
    <t>на мясном бульоне со сметаной</t>
  </si>
  <si>
    <t xml:space="preserve">ТК № 261.02 </t>
  </si>
  <si>
    <t>Птица тушеная в</t>
  </si>
  <si>
    <t>180/50</t>
  </si>
  <si>
    <t xml:space="preserve"> соусе с овощами</t>
  </si>
  <si>
    <t>Огурцы свежие</t>
  </si>
  <si>
    <t>ТК №83</t>
  </si>
  <si>
    <t>Котлеты рыбные</t>
  </si>
  <si>
    <t>ТК № 138</t>
  </si>
  <si>
    <t>Пюре картофельное</t>
  </si>
  <si>
    <t>ТК № 288</t>
  </si>
  <si>
    <t>Какао с молоком</t>
  </si>
  <si>
    <t>фрукт</t>
  </si>
  <si>
    <t>ТК № 56</t>
  </si>
  <si>
    <t xml:space="preserve">Борщ скапустой и картофелем </t>
  </si>
  <si>
    <t>ТК №97</t>
  </si>
  <si>
    <t>Жаркое по-домашнему</t>
  </si>
  <si>
    <t>140/60</t>
  </si>
  <si>
    <t>ТК №293</t>
  </si>
  <si>
    <t>Компот из  сухофруктов</t>
  </si>
  <si>
    <t xml:space="preserve">ТК № 195 </t>
  </si>
  <si>
    <t xml:space="preserve">Каша "Дружба" с маслом </t>
  </si>
  <si>
    <t>ТК №272</t>
  </si>
  <si>
    <t>Булочка "Домашняя"</t>
  </si>
  <si>
    <t>ТК № 282</t>
  </si>
  <si>
    <t>Чай с лимоном</t>
  </si>
  <si>
    <t>ТК № 25</t>
  </si>
  <si>
    <t>Салат из свеклы отварной</t>
  </si>
  <si>
    <t>ТК №66</t>
  </si>
  <si>
    <t xml:space="preserve">Суп лапша домашняя </t>
  </si>
  <si>
    <t>№ 80</t>
  </si>
  <si>
    <t xml:space="preserve">Рыба, тушеная в </t>
  </si>
  <si>
    <t>томате с овощами</t>
  </si>
  <si>
    <t>ТК №136</t>
  </si>
  <si>
    <t>Картофель отварной</t>
  </si>
  <si>
    <t>180/4</t>
  </si>
  <si>
    <t>ТК № 27</t>
  </si>
  <si>
    <t>Салат из свеклы с яблоками</t>
  </si>
  <si>
    <t>ТК №42,</t>
  </si>
  <si>
    <t xml:space="preserve">Суп картофельный с бобовыми </t>
  </si>
  <si>
    <t>ТК № 93</t>
  </si>
  <si>
    <t>Бефстроганов из отварного мяса</t>
  </si>
  <si>
    <t>ТК № 172</t>
  </si>
  <si>
    <t>Каша гречневая рассыпчатая</t>
  </si>
  <si>
    <t>ТК № 98</t>
  </si>
  <si>
    <t>Биточки( котлеты) мясные*</t>
  </si>
  <si>
    <t>80/30</t>
  </si>
  <si>
    <t>ТК № 68</t>
  </si>
  <si>
    <t xml:space="preserve">Свекольник на курином </t>
  </si>
  <si>
    <t>бульоне со сметаной</t>
  </si>
  <si>
    <t>ТК № 131</t>
  </si>
  <si>
    <t>Плов из птицы</t>
  </si>
  <si>
    <t>120/60</t>
  </si>
  <si>
    <t>Шанежка с картофелем</t>
  </si>
  <si>
    <t>ТК №192</t>
  </si>
  <si>
    <t xml:space="preserve">Каша рисовая   </t>
  </si>
  <si>
    <t>молочная жидкая</t>
  </si>
  <si>
    <t>ТК № 118</t>
  </si>
  <si>
    <t>Рагу овощное с мясом</t>
  </si>
  <si>
    <t>45,5/154,5</t>
  </si>
  <si>
    <t>Помидоры свежие</t>
  </si>
  <si>
    <t xml:space="preserve">          Итого за завтрак</t>
  </si>
  <si>
    <t>№ 54</t>
  </si>
  <si>
    <t xml:space="preserve">Рассольник ленинградский </t>
  </si>
  <si>
    <t>170/80</t>
  </si>
  <si>
    <t>№ 292</t>
  </si>
  <si>
    <t>Компот из кураги</t>
  </si>
  <si>
    <t>ТК 3 218</t>
  </si>
  <si>
    <t>Омлет натуральный</t>
  </si>
  <si>
    <t>120/5</t>
  </si>
  <si>
    <t>Яблоко</t>
  </si>
  <si>
    <t>ТК №53</t>
  </si>
  <si>
    <t>Щи из свежей капусты со метаной</t>
  </si>
  <si>
    <t>ТК № 80</t>
  </si>
  <si>
    <t xml:space="preserve">Рыба (минтай), </t>
  </si>
  <si>
    <t>тушенная в томатном соусе</t>
  </si>
  <si>
    <t>ТК №176</t>
  </si>
  <si>
    <t>Рис отварной</t>
  </si>
  <si>
    <t>ТК № 184</t>
  </si>
  <si>
    <t>Каша "Артек" молочная вязкая</t>
  </si>
  <si>
    <t>ТК № 269</t>
  </si>
  <si>
    <t>Плюшка Новомосковская</t>
  </si>
  <si>
    <t>Итого за период</t>
  </si>
  <si>
    <t>Среднее значение  за период</t>
  </si>
  <si>
    <t>Содержание белков, жиров, углеводов в</t>
  </si>
  <si>
    <t xml:space="preserve"> меню за период в % от калорийности</t>
  </si>
  <si>
    <t xml:space="preserve"> </t>
  </si>
  <si>
    <t>Начальник РОО Гельметдинова А. Р. ________</t>
  </si>
  <si>
    <t>Завтрак</t>
  </si>
  <si>
    <t>2 - й день</t>
  </si>
  <si>
    <t>3-день</t>
  </si>
  <si>
    <t xml:space="preserve">        4-й день</t>
  </si>
  <si>
    <t xml:space="preserve"> 5- й день</t>
  </si>
  <si>
    <t xml:space="preserve"> 6-й день:</t>
  </si>
  <si>
    <t>7-й день</t>
  </si>
  <si>
    <t>8-й день:</t>
  </si>
  <si>
    <t>9-й день:</t>
  </si>
  <si>
    <t>10 -й день:</t>
  </si>
  <si>
    <t>ТК № 40</t>
  </si>
  <si>
    <t>Салат Степной</t>
  </si>
  <si>
    <t>ТК №  26</t>
  </si>
  <si>
    <t>Салат из свеклы с изюмом</t>
  </si>
  <si>
    <t>ТК №34</t>
  </si>
  <si>
    <t>Салат Здоровье</t>
  </si>
  <si>
    <t>ТК № 15</t>
  </si>
  <si>
    <t>Салат из свенжих помидоров и огурцов</t>
  </si>
  <si>
    <t>Примерное двухнедельное меню рационов горячего питания для учащихся  с ограниченными возможностями здоровья общеобразовательных учреждений МР Балтачевский район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</si>
  <si>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t>Примерное двухнедельное меню рационов горячего питания для учащихся  из многодетных малообеспеченных семей общеобразовательных учреждений МР Балтачевский район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</si>
  <si>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t>Каша пшенная рассыпчатая с маслом</t>
  </si>
  <si>
    <t>Примерное двухнедельное меню рационов горячего питания для учащихся  начальных классов общеобразовательных учреждений МР Балтачевский район на сезон (весна-лето) 2020-2021 учебного года  по сборнику технологических карт, рецептур блюд кулинарных изделий для школьного питания, 2014 год, Уфа</t>
  </si>
  <si>
    <t>Примерное двухнедельное меню рационов горячего питания для учащихся,  питающихся за родительскую плату, общеобразовательных учреждений МР Балтачевский район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</si>
  <si>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t>печенье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</si>
</sst>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6" fillId="0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3" xfId="0" applyBorder="1"/>
    <xf numFmtId="0" fontId="5" fillId="0" borderId="3" xfId="0" applyFont="1" applyBorder="1"/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9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0" fillId="0" borderId="3" xfId="0" applyBorder="1"/>
    <xf numFmtId="0" fontId="9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12" xfId="0" applyFont="1" applyFill="1" applyBorder="1"/>
    <xf numFmtId="0" fontId="17" fillId="0" borderId="13" xfId="0" applyFont="1" applyBorder="1"/>
    <xf numFmtId="0" fontId="17" fillId="0" borderId="0" xfId="0" applyFont="1"/>
    <xf numFmtId="0" fontId="17" fillId="0" borderId="12" xfId="0" applyFont="1" applyBorder="1"/>
    <xf numFmtId="0" fontId="17" fillId="0" borderId="15" xfId="0" applyFont="1" applyBorder="1"/>
    <xf numFmtId="0" fontId="17" fillId="0" borderId="3" xfId="0" applyFont="1" applyBorder="1"/>
    <xf numFmtId="0" fontId="0" fillId="0" borderId="2" xfId="0" applyBorder="1"/>
    <xf numFmtId="0" fontId="17" fillId="0" borderId="9" xfId="0" applyFont="1" applyBorder="1"/>
    <xf numFmtId="0" fontId="17" fillId="0" borderId="1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0"/>
  <sheetViews>
    <sheetView topLeftCell="A49" workbookViewId="0">
      <selection activeCell="A66" sqref="A66:M66"/>
    </sheetView>
  </sheetViews>
  <sheetFormatPr defaultRowHeight="15"/>
  <cols>
    <col min="1" max="1" width="8.7109375" customWidth="1"/>
    <col min="2" max="2" width="24.42578125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59" t="s">
        <v>164</v>
      </c>
      <c r="I2" s="159"/>
      <c r="J2" s="159"/>
      <c r="K2" s="159"/>
      <c r="L2" s="159"/>
    </row>
    <row r="3" spans="1:13" ht="15.75">
      <c r="A3" s="4" t="s">
        <v>3</v>
      </c>
      <c r="B3" s="2"/>
      <c r="C3" s="2"/>
      <c r="D3" s="2"/>
      <c r="H3" s="159" t="s">
        <v>4</v>
      </c>
      <c r="I3" s="159"/>
      <c r="J3" s="159"/>
      <c r="K3" s="159"/>
      <c r="L3" s="159"/>
    </row>
    <row r="4" spans="1:13" ht="15.75">
      <c r="A4" s="4" t="s">
        <v>5</v>
      </c>
      <c r="B4" s="2"/>
      <c r="C4" s="2"/>
      <c r="D4" s="2"/>
      <c r="H4" s="159"/>
      <c r="I4" s="159"/>
      <c r="J4" s="159"/>
      <c r="K4" s="159"/>
      <c r="L4" s="159"/>
    </row>
    <row r="5" spans="1:13" ht="15.75">
      <c r="A5" s="4" t="s">
        <v>6</v>
      </c>
      <c r="B5" s="2" t="s">
        <v>7</v>
      </c>
      <c r="C5" s="2"/>
      <c r="D5" s="2"/>
      <c r="H5" s="159" t="s">
        <v>8</v>
      </c>
      <c r="I5" s="159"/>
      <c r="J5" s="159"/>
      <c r="K5" s="159"/>
      <c r="L5" s="159"/>
    </row>
    <row r="6" spans="1:13" ht="78" customHeight="1">
      <c r="A6" s="160" t="s">
        <v>183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3">
      <c r="A7" s="5" t="s">
        <v>9</v>
      </c>
      <c r="B7" s="6" t="s">
        <v>10</v>
      </c>
      <c r="C7" s="7" t="s">
        <v>11</v>
      </c>
      <c r="D7" s="8"/>
      <c r="E7" s="9" t="s">
        <v>12</v>
      </c>
      <c r="F7" s="10"/>
      <c r="G7" s="7" t="s">
        <v>13</v>
      </c>
      <c r="H7" s="5" t="s">
        <v>14</v>
      </c>
      <c r="I7" s="9"/>
      <c r="J7" s="11"/>
      <c r="K7" s="12"/>
      <c r="L7" s="8" t="s">
        <v>15</v>
      </c>
      <c r="M7" s="13"/>
    </row>
    <row r="8" spans="1:13">
      <c r="A8" s="14"/>
      <c r="B8" s="15" t="s">
        <v>16</v>
      </c>
      <c r="C8" s="16" t="s">
        <v>17</v>
      </c>
      <c r="D8" s="15" t="s">
        <v>18</v>
      </c>
      <c r="E8" s="16" t="s">
        <v>19</v>
      </c>
      <c r="F8" s="15" t="s">
        <v>20</v>
      </c>
      <c r="G8" s="15" t="s">
        <v>21</v>
      </c>
      <c r="H8" s="12" t="s">
        <v>22</v>
      </c>
      <c r="I8" s="17" t="s">
        <v>23</v>
      </c>
      <c r="J8" s="6" t="s">
        <v>24</v>
      </c>
      <c r="K8" s="12" t="s">
        <v>25</v>
      </c>
      <c r="L8" s="18" t="s">
        <v>26</v>
      </c>
      <c r="M8" s="19" t="s">
        <v>27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28</v>
      </c>
      <c r="C10" s="23"/>
      <c r="M10" s="24"/>
    </row>
    <row r="11" spans="1:13">
      <c r="A11" s="25"/>
      <c r="B11" s="26" t="s">
        <v>165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/>
      <c r="B12" s="12" t="s">
        <v>43</v>
      </c>
      <c r="C12" s="10">
        <v>10</v>
      </c>
      <c r="D12" s="48">
        <v>3</v>
      </c>
      <c r="E12" s="48">
        <v>3</v>
      </c>
      <c r="F12" s="48">
        <v>0</v>
      </c>
      <c r="G12" s="48">
        <v>36</v>
      </c>
      <c r="H12" s="48">
        <v>0</v>
      </c>
      <c r="I12" s="20">
        <v>7.0000000000000007E-2</v>
      </c>
      <c r="J12" s="12">
        <v>0</v>
      </c>
      <c r="K12" s="49">
        <v>100</v>
      </c>
      <c r="L12" s="48">
        <v>505</v>
      </c>
      <c r="M12" s="48">
        <v>7.0000000000000007E-2</v>
      </c>
    </row>
    <row r="13" spans="1:13">
      <c r="A13" s="12" t="s">
        <v>44</v>
      </c>
      <c r="B13" s="50" t="s">
        <v>45</v>
      </c>
      <c r="C13" s="16" t="s">
        <v>46</v>
      </c>
      <c r="D13" s="51">
        <v>15</v>
      </c>
      <c r="E13" s="12">
        <v>21.4</v>
      </c>
      <c r="F13" s="10">
        <v>15.5</v>
      </c>
      <c r="G13" s="9">
        <v>316</v>
      </c>
      <c r="H13" s="12">
        <v>7.0000000000000007E-2</v>
      </c>
      <c r="I13" s="28">
        <v>0.11</v>
      </c>
      <c r="J13" s="15">
        <v>0.39</v>
      </c>
      <c r="K13" s="12">
        <v>22</v>
      </c>
      <c r="L13" s="9">
        <v>22.69</v>
      </c>
      <c r="M13" s="12">
        <v>1.79</v>
      </c>
    </row>
    <row r="14" spans="1:13">
      <c r="A14" s="8" t="s">
        <v>47</v>
      </c>
      <c r="B14" s="12" t="s">
        <v>48</v>
      </c>
      <c r="C14" s="9" t="s">
        <v>49</v>
      </c>
      <c r="D14" s="12">
        <v>6.6</v>
      </c>
      <c r="E14" s="12">
        <v>4.7</v>
      </c>
      <c r="F14" s="12">
        <v>39.4</v>
      </c>
      <c r="G14" s="12">
        <v>230</v>
      </c>
      <c r="H14" s="12">
        <v>7.0000000000000007E-2</v>
      </c>
      <c r="I14" s="11">
        <v>0.02</v>
      </c>
      <c r="J14" s="12">
        <v>0</v>
      </c>
      <c r="K14" s="10">
        <v>11.31</v>
      </c>
      <c r="L14" s="12">
        <v>9.07</v>
      </c>
      <c r="M14" s="12">
        <v>0.92</v>
      </c>
    </row>
    <row r="15" spans="1:13">
      <c r="A15" s="52" t="s">
        <v>50</v>
      </c>
      <c r="B15" s="12" t="s">
        <v>51</v>
      </c>
      <c r="C15" s="53" t="s">
        <v>52</v>
      </c>
      <c r="D15" s="54">
        <v>1.4</v>
      </c>
      <c r="E15" s="54">
        <v>1.4</v>
      </c>
      <c r="F15" s="54">
        <v>11.2</v>
      </c>
      <c r="G15" s="54">
        <v>61</v>
      </c>
      <c r="H15" s="54">
        <v>0.01</v>
      </c>
      <c r="I15" s="54">
        <v>2.06</v>
      </c>
      <c r="J15" s="54">
        <v>0.26</v>
      </c>
      <c r="K15" s="54">
        <v>53.06</v>
      </c>
      <c r="L15" s="54">
        <v>6.09</v>
      </c>
      <c r="M15" s="54">
        <v>7.0000000000000007E-2</v>
      </c>
    </row>
    <row r="16" spans="1:13">
      <c r="A16" s="12"/>
      <c r="B16" s="33" t="s">
        <v>40</v>
      </c>
      <c r="C16" s="32">
        <v>50</v>
      </c>
      <c r="D16" s="31">
        <v>3.8</v>
      </c>
      <c r="E16" s="32">
        <v>0.4</v>
      </c>
      <c r="F16" s="31">
        <v>24.6</v>
      </c>
      <c r="G16" s="32">
        <v>117.55743</v>
      </c>
      <c r="H16" s="31">
        <v>0.06</v>
      </c>
      <c r="I16" s="32">
        <v>0.01</v>
      </c>
      <c r="J16" s="31">
        <v>0</v>
      </c>
      <c r="K16" s="32">
        <v>10</v>
      </c>
      <c r="L16" s="31">
        <v>7</v>
      </c>
      <c r="M16" s="33">
        <v>0.56999999999999995</v>
      </c>
    </row>
    <row r="17" spans="1:13">
      <c r="A17" s="21"/>
      <c r="B17" s="26" t="s">
        <v>138</v>
      </c>
      <c r="C17" s="10"/>
      <c r="D17" s="12">
        <f>D12+D13+D14+D15+D16</f>
        <v>29.8</v>
      </c>
      <c r="E17" s="12">
        <f>SUM(E12:E16)</f>
        <v>30.899999999999995</v>
      </c>
      <c r="F17" s="12">
        <f t="shared" ref="F17:L17" si="0">SUM(F12:F16)</f>
        <v>90.699999999999989</v>
      </c>
      <c r="G17" s="9">
        <f>SUM(G12:G16)</f>
        <v>760.55742999999995</v>
      </c>
      <c r="H17" s="12">
        <f t="shared" si="0"/>
        <v>0.21000000000000002</v>
      </c>
      <c r="I17" s="11">
        <f t="shared" si="0"/>
        <v>2.27</v>
      </c>
      <c r="J17" s="12">
        <f t="shared" si="0"/>
        <v>0.65</v>
      </c>
      <c r="K17" s="10">
        <f t="shared" si="0"/>
        <v>196.37</v>
      </c>
      <c r="L17" s="12">
        <f t="shared" si="0"/>
        <v>549.85000000000014</v>
      </c>
      <c r="M17" s="12">
        <f>SUM(M12:M16)</f>
        <v>3.42</v>
      </c>
    </row>
    <row r="18" spans="1:13">
      <c r="A18" s="65"/>
      <c r="B18" s="26" t="s">
        <v>29</v>
      </c>
      <c r="C18" s="9"/>
      <c r="D18" s="9"/>
      <c r="E18" s="16"/>
      <c r="F18" s="9"/>
      <c r="G18" s="9"/>
      <c r="H18" s="9"/>
      <c r="I18" s="11"/>
      <c r="J18" s="16"/>
      <c r="K18" s="9"/>
      <c r="L18" s="16"/>
      <c r="M18" s="10"/>
    </row>
    <row r="19" spans="1:13">
      <c r="A19" s="5" t="s">
        <v>175</v>
      </c>
      <c r="B19" s="12" t="s">
        <v>176</v>
      </c>
      <c r="C19" s="5">
        <v>80</v>
      </c>
      <c r="D19" s="6">
        <v>1.2</v>
      </c>
      <c r="E19" s="6">
        <v>2.8</v>
      </c>
      <c r="F19" s="6">
        <v>5.9</v>
      </c>
      <c r="G19" s="6">
        <v>53</v>
      </c>
      <c r="H19" s="6">
        <v>0.05</v>
      </c>
      <c r="I19" s="27">
        <v>0.03</v>
      </c>
      <c r="J19" s="5">
        <v>2.29</v>
      </c>
      <c r="K19" s="6">
        <v>14.31</v>
      </c>
      <c r="L19" s="7">
        <v>14.53</v>
      </c>
      <c r="M19" s="6">
        <v>0.45</v>
      </c>
    </row>
    <row r="20" spans="1:13">
      <c r="A20" s="31" t="s">
        <v>30</v>
      </c>
      <c r="B20" s="82" t="s">
        <v>31</v>
      </c>
      <c r="C20" s="32" t="s">
        <v>32</v>
      </c>
      <c r="D20" s="31">
        <v>2.1</v>
      </c>
      <c r="E20" s="32">
        <v>5.2</v>
      </c>
      <c r="F20" s="31">
        <v>13.6</v>
      </c>
      <c r="G20" s="32">
        <v>111</v>
      </c>
      <c r="H20" s="31">
        <v>0.08</v>
      </c>
      <c r="I20" s="32">
        <v>0.06</v>
      </c>
      <c r="J20" s="31">
        <v>10.5</v>
      </c>
      <c r="K20" s="32">
        <v>23.19</v>
      </c>
      <c r="L20" s="31">
        <v>24.14</v>
      </c>
      <c r="M20" s="33">
        <v>0.9</v>
      </c>
    </row>
    <row r="21" spans="1:13">
      <c r="A21" s="34"/>
      <c r="B21" s="28" t="s">
        <v>33</v>
      </c>
      <c r="C21" s="35"/>
      <c r="D21" s="36"/>
      <c r="E21" s="35"/>
      <c r="F21" s="36"/>
      <c r="G21" s="35"/>
      <c r="H21" s="36"/>
      <c r="I21" s="35"/>
      <c r="J21" s="36"/>
      <c r="K21" s="35"/>
      <c r="L21" s="36"/>
      <c r="M21" s="37"/>
    </row>
    <row r="22" spans="1:13">
      <c r="A22" s="38" t="s">
        <v>34</v>
      </c>
      <c r="B22" s="39" t="s">
        <v>35</v>
      </c>
      <c r="C22" s="40" t="s">
        <v>36</v>
      </c>
      <c r="D22" s="39">
        <v>17.7</v>
      </c>
      <c r="E22" s="40">
        <v>16.5</v>
      </c>
      <c r="F22" s="39">
        <v>47.9</v>
      </c>
      <c r="G22" s="40">
        <v>415</v>
      </c>
      <c r="H22" s="39">
        <v>7.0000000000000007E-2</v>
      </c>
      <c r="I22" s="40">
        <v>0.1</v>
      </c>
      <c r="J22" s="39">
        <v>0.9</v>
      </c>
      <c r="K22" s="40">
        <v>19.64</v>
      </c>
      <c r="L22" s="39">
        <v>50.69</v>
      </c>
      <c r="M22" s="41">
        <v>2.35</v>
      </c>
    </row>
    <row r="23" spans="1:13">
      <c r="A23" s="42" t="s">
        <v>37</v>
      </c>
      <c r="B23" s="43" t="s">
        <v>38</v>
      </c>
      <c r="C23" s="44">
        <v>200</v>
      </c>
      <c r="D23" s="43">
        <v>0</v>
      </c>
      <c r="E23" s="44">
        <v>0</v>
      </c>
      <c r="F23" s="43">
        <v>20</v>
      </c>
      <c r="G23" s="44">
        <v>76</v>
      </c>
      <c r="H23" s="43">
        <v>0</v>
      </c>
      <c r="I23" s="44">
        <v>0</v>
      </c>
      <c r="J23" s="43">
        <v>0</v>
      </c>
      <c r="K23" s="44">
        <v>0.48</v>
      </c>
      <c r="L23" s="43">
        <v>0</v>
      </c>
      <c r="M23" s="45">
        <v>0.06</v>
      </c>
    </row>
    <row r="24" spans="1:13">
      <c r="A24" s="42"/>
      <c r="B24" s="43" t="s">
        <v>39</v>
      </c>
      <c r="C24" s="44"/>
      <c r="D24" s="43"/>
      <c r="E24" s="44"/>
      <c r="F24" s="43"/>
      <c r="G24" s="44"/>
      <c r="H24" s="43"/>
      <c r="I24" s="44"/>
      <c r="J24" s="43"/>
      <c r="K24" s="44"/>
      <c r="L24" s="43"/>
      <c r="M24" s="45"/>
    </row>
    <row r="25" spans="1:13">
      <c r="A25" s="46"/>
      <c r="B25" s="33" t="s">
        <v>40</v>
      </c>
      <c r="C25" s="32">
        <v>50</v>
      </c>
      <c r="D25" s="31">
        <v>3.8</v>
      </c>
      <c r="E25" s="32">
        <v>0.4</v>
      </c>
      <c r="F25" s="31">
        <v>24.6</v>
      </c>
      <c r="G25" s="32">
        <v>117.55743</v>
      </c>
      <c r="H25" s="31">
        <v>0.06</v>
      </c>
      <c r="I25" s="32">
        <v>0.01</v>
      </c>
      <c r="J25" s="31">
        <v>0</v>
      </c>
      <c r="K25" s="32">
        <v>10</v>
      </c>
      <c r="L25" s="31">
        <v>7</v>
      </c>
      <c r="M25" s="33">
        <v>0.56999999999999995</v>
      </c>
    </row>
    <row r="26" spans="1:13">
      <c r="A26" s="38"/>
      <c r="B26" s="39" t="s">
        <v>41</v>
      </c>
      <c r="C26" s="40">
        <v>40</v>
      </c>
      <c r="D26" s="39">
        <v>2.64</v>
      </c>
      <c r="E26" s="40">
        <v>0.48</v>
      </c>
      <c r="F26" s="39">
        <v>13.704000000000001</v>
      </c>
      <c r="G26" s="40">
        <v>66.16</v>
      </c>
      <c r="H26" s="39">
        <v>0.08</v>
      </c>
      <c r="I26" s="40">
        <v>0.03</v>
      </c>
      <c r="J26" s="39">
        <v>0</v>
      </c>
      <c r="K26" s="40">
        <v>14</v>
      </c>
      <c r="L26" s="39">
        <v>18.8</v>
      </c>
      <c r="M26" s="41">
        <v>1.6</v>
      </c>
    </row>
    <row r="27" spans="1:13">
      <c r="A27" s="21"/>
      <c r="B27" s="47" t="s">
        <v>42</v>
      </c>
      <c r="C27" s="41"/>
      <c r="D27" s="39">
        <f>D19+D20+D22+D25+D26</f>
        <v>27.44</v>
      </c>
      <c r="E27" s="40">
        <f t="shared" ref="E27:M27" si="1">SUM(E19:E26)</f>
        <v>25.38</v>
      </c>
      <c r="F27" s="39">
        <f t="shared" si="1"/>
        <v>125.70400000000001</v>
      </c>
      <c r="G27" s="40">
        <f t="shared" si="1"/>
        <v>838.71742999999992</v>
      </c>
      <c r="H27" s="39">
        <f t="shared" si="1"/>
        <v>0.34</v>
      </c>
      <c r="I27" s="40">
        <f t="shared" si="1"/>
        <v>0.23</v>
      </c>
      <c r="J27" s="39">
        <f t="shared" si="1"/>
        <v>13.69</v>
      </c>
      <c r="K27" s="40">
        <f t="shared" si="1"/>
        <v>81.62</v>
      </c>
      <c r="L27" s="39">
        <f t="shared" si="1"/>
        <v>115.16</v>
      </c>
      <c r="M27" s="41">
        <f t="shared" si="1"/>
        <v>5.93</v>
      </c>
    </row>
    <row r="28" spans="1:13">
      <c r="A28" s="21"/>
      <c r="B28" s="47" t="s">
        <v>53</v>
      </c>
      <c r="C28" s="40"/>
      <c r="D28" s="39">
        <f>D17+D27</f>
        <v>57.24</v>
      </c>
      <c r="E28" s="40">
        <f>E27+E17</f>
        <v>56.279999999999994</v>
      </c>
      <c r="F28" s="39">
        <f t="shared" ref="F28:M28" si="2">F17+F27</f>
        <v>216.404</v>
      </c>
      <c r="G28" s="40">
        <f t="shared" si="2"/>
        <v>1599.27486</v>
      </c>
      <c r="H28" s="39">
        <f t="shared" si="2"/>
        <v>0.55000000000000004</v>
      </c>
      <c r="I28" s="39">
        <f t="shared" si="2"/>
        <v>2.5</v>
      </c>
      <c r="J28" s="41">
        <f t="shared" si="2"/>
        <v>14.34</v>
      </c>
      <c r="K28" s="40">
        <f t="shared" si="2"/>
        <v>277.99</v>
      </c>
      <c r="L28" s="39">
        <f t="shared" si="2"/>
        <v>665.0100000000001</v>
      </c>
      <c r="M28" s="41">
        <f t="shared" si="2"/>
        <v>9.35</v>
      </c>
    </row>
    <row r="29" spans="1:13">
      <c r="A29" s="21"/>
      <c r="B29" s="145" t="s">
        <v>166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</row>
    <row r="30" spans="1:13">
      <c r="A30" s="5" t="s">
        <v>9</v>
      </c>
      <c r="B30" s="6" t="s">
        <v>10</v>
      </c>
      <c r="C30" s="7" t="s">
        <v>11</v>
      </c>
      <c r="D30" s="8"/>
      <c r="E30" s="9" t="s">
        <v>12</v>
      </c>
      <c r="F30" s="10"/>
      <c r="G30" s="7" t="s">
        <v>13</v>
      </c>
      <c r="H30" s="5" t="s">
        <v>14</v>
      </c>
      <c r="I30" s="9"/>
      <c r="J30" s="11"/>
      <c r="K30" s="12"/>
      <c r="L30" s="8" t="s">
        <v>15</v>
      </c>
      <c r="M30" s="13"/>
    </row>
    <row r="31" spans="1:13">
      <c r="A31" s="14"/>
      <c r="B31" s="15" t="s">
        <v>16</v>
      </c>
      <c r="C31" s="16" t="s">
        <v>17</v>
      </c>
      <c r="D31" s="15" t="s">
        <v>18</v>
      </c>
      <c r="E31" s="16" t="s">
        <v>19</v>
      </c>
      <c r="F31" s="15" t="s">
        <v>20</v>
      </c>
      <c r="G31" s="15" t="s">
        <v>21</v>
      </c>
      <c r="H31" s="12" t="s">
        <v>22</v>
      </c>
      <c r="I31" s="17" t="s">
        <v>23</v>
      </c>
      <c r="J31" s="6" t="s">
        <v>24</v>
      </c>
      <c r="K31" s="12" t="s">
        <v>25</v>
      </c>
      <c r="L31" s="18" t="s">
        <v>26</v>
      </c>
      <c r="M31" s="19" t="s">
        <v>27</v>
      </c>
    </row>
    <row r="32" spans="1:13">
      <c r="A32" s="8">
        <v>1</v>
      </c>
      <c r="B32" s="12">
        <v>2</v>
      </c>
      <c r="C32" s="9">
        <v>3</v>
      </c>
      <c r="D32" s="12">
        <v>4</v>
      </c>
      <c r="E32" s="9">
        <v>5</v>
      </c>
      <c r="F32" s="12">
        <v>6</v>
      </c>
      <c r="G32" s="9">
        <v>7</v>
      </c>
      <c r="H32" s="12">
        <v>8</v>
      </c>
      <c r="I32" s="20">
        <v>9</v>
      </c>
      <c r="J32" s="12">
        <v>10</v>
      </c>
      <c r="K32" s="12">
        <v>11</v>
      </c>
      <c r="L32" s="9">
        <v>12</v>
      </c>
      <c r="M32" s="12">
        <v>13</v>
      </c>
    </row>
    <row r="33" spans="1:13">
      <c r="A33" s="21"/>
      <c r="B33" s="26" t="s">
        <v>165</v>
      </c>
      <c r="C33" s="9"/>
      <c r="D33" s="9"/>
      <c r="E33" s="9"/>
      <c r="F33" s="9"/>
      <c r="G33" s="9"/>
      <c r="H33" s="9"/>
      <c r="I33" s="11"/>
      <c r="J33" s="9"/>
      <c r="K33" s="9"/>
      <c r="L33" s="9"/>
      <c r="M33" s="10"/>
    </row>
    <row r="34" spans="1:13">
      <c r="A34" s="5" t="s">
        <v>67</v>
      </c>
      <c r="B34" s="6" t="s">
        <v>68</v>
      </c>
      <c r="C34" s="5" t="s">
        <v>69</v>
      </c>
      <c r="D34" s="6">
        <v>26.4</v>
      </c>
      <c r="E34" s="6">
        <v>19</v>
      </c>
      <c r="F34" s="6">
        <v>33.799999999999997</v>
      </c>
      <c r="G34" s="6">
        <v>408</v>
      </c>
      <c r="H34" s="6">
        <v>7.0000000000000007E-2</v>
      </c>
      <c r="I34" s="61">
        <v>0.4</v>
      </c>
      <c r="J34" s="6">
        <v>0.54</v>
      </c>
      <c r="K34" s="62">
        <v>226.71</v>
      </c>
      <c r="L34" s="6">
        <v>36.72</v>
      </c>
      <c r="M34" s="6">
        <v>0.8</v>
      </c>
    </row>
    <row r="35" spans="1:13">
      <c r="A35" s="15"/>
      <c r="B35" s="50" t="s">
        <v>70</v>
      </c>
      <c r="C35" s="16"/>
      <c r="D35" s="15"/>
      <c r="E35" s="15"/>
      <c r="F35" s="63"/>
      <c r="G35" s="16"/>
      <c r="H35" s="15"/>
      <c r="I35" s="28"/>
      <c r="J35" s="15"/>
      <c r="K35" s="15"/>
      <c r="L35" s="16"/>
      <c r="M35" s="15"/>
    </row>
    <row r="36" spans="1:13">
      <c r="A36" s="14"/>
      <c r="B36" s="15" t="s">
        <v>71</v>
      </c>
      <c r="C36" s="16">
        <v>10</v>
      </c>
      <c r="D36" s="15">
        <v>0.08</v>
      </c>
      <c r="E36" s="15">
        <v>9.08</v>
      </c>
      <c r="F36" s="15">
        <v>0.16</v>
      </c>
      <c r="G36" s="16">
        <v>66.099999999999994</v>
      </c>
      <c r="H36" s="15">
        <v>1E-3</v>
      </c>
      <c r="I36" s="28">
        <v>1.2E-2</v>
      </c>
      <c r="J36" s="15">
        <v>0</v>
      </c>
      <c r="K36" s="15">
        <v>3</v>
      </c>
      <c r="L36" s="16">
        <v>0.05</v>
      </c>
      <c r="M36" s="15">
        <v>1E-3</v>
      </c>
    </row>
    <row r="37" spans="1:13">
      <c r="A37" s="8" t="s">
        <v>72</v>
      </c>
      <c r="B37" s="12" t="s">
        <v>73</v>
      </c>
      <c r="C37" s="9">
        <v>200</v>
      </c>
      <c r="D37" s="12">
        <v>0.1</v>
      </c>
      <c r="E37" s="12">
        <v>0</v>
      </c>
      <c r="F37" s="12">
        <v>9.1</v>
      </c>
      <c r="G37" s="12">
        <v>35</v>
      </c>
      <c r="H37" s="12">
        <v>0</v>
      </c>
      <c r="I37" s="55">
        <v>0</v>
      </c>
      <c r="J37" s="10">
        <v>0</v>
      </c>
      <c r="K37" s="12">
        <v>0.26</v>
      </c>
      <c r="L37" s="12">
        <v>0</v>
      </c>
      <c r="M37" s="12">
        <v>0.03</v>
      </c>
    </row>
    <row r="38" spans="1:13">
      <c r="A38" s="64"/>
      <c r="B38" s="33" t="s">
        <v>40</v>
      </c>
      <c r="C38" s="32">
        <v>50</v>
      </c>
      <c r="D38" s="31">
        <v>3.8</v>
      </c>
      <c r="E38" s="32">
        <v>0.4</v>
      </c>
      <c r="F38" s="31">
        <v>24.6</v>
      </c>
      <c r="G38" s="32">
        <v>117.55743</v>
      </c>
      <c r="H38" s="31">
        <v>0.06</v>
      </c>
      <c r="I38" s="32">
        <v>0.01</v>
      </c>
      <c r="J38" s="31">
        <v>0</v>
      </c>
      <c r="K38" s="32">
        <v>10</v>
      </c>
      <c r="L38" s="31">
        <v>7</v>
      </c>
      <c r="M38" s="33">
        <v>0.56999999999999995</v>
      </c>
    </row>
    <row r="39" spans="1:13">
      <c r="A39" s="12"/>
      <c r="B39" s="31" t="s">
        <v>74</v>
      </c>
      <c r="C39" s="32">
        <v>100</v>
      </c>
      <c r="D39" s="31">
        <v>2.5</v>
      </c>
      <c r="E39" s="32">
        <v>1.2</v>
      </c>
      <c r="F39" s="31">
        <v>7.6</v>
      </c>
      <c r="G39" s="32">
        <v>51.2</v>
      </c>
      <c r="H39" s="31">
        <v>0.03</v>
      </c>
      <c r="I39" s="32">
        <v>0.15</v>
      </c>
      <c r="J39" s="31">
        <v>0.6</v>
      </c>
      <c r="K39" s="32">
        <v>124</v>
      </c>
      <c r="L39" s="31">
        <v>0</v>
      </c>
      <c r="M39" s="33">
        <v>0.1</v>
      </c>
    </row>
    <row r="40" spans="1:13">
      <c r="A40" s="21"/>
      <c r="B40" s="26" t="s">
        <v>138</v>
      </c>
      <c r="C40" s="26"/>
      <c r="D40" s="12">
        <f t="shared" ref="D40:M40" si="3">SUM(D34:D39)</f>
        <v>32.879999999999995</v>
      </c>
      <c r="E40" s="12">
        <f t="shared" si="3"/>
        <v>29.679999999999996</v>
      </c>
      <c r="F40" s="12">
        <f t="shared" si="3"/>
        <v>75.259999999999991</v>
      </c>
      <c r="G40" s="9">
        <f t="shared" si="3"/>
        <v>677.85743000000002</v>
      </c>
      <c r="H40" s="12">
        <f t="shared" si="3"/>
        <v>0.161</v>
      </c>
      <c r="I40" s="11">
        <f t="shared" si="3"/>
        <v>0.57200000000000006</v>
      </c>
      <c r="J40" s="12">
        <f t="shared" si="3"/>
        <v>1.1400000000000001</v>
      </c>
      <c r="K40" s="10">
        <f t="shared" si="3"/>
        <v>363.97</v>
      </c>
      <c r="L40" s="12">
        <f t="shared" si="3"/>
        <v>43.769999999999996</v>
      </c>
      <c r="M40" s="12">
        <f t="shared" si="3"/>
        <v>1.5010000000000001</v>
      </c>
    </row>
    <row r="41" spans="1:13">
      <c r="A41" s="65"/>
      <c r="B41" s="26" t="s">
        <v>29</v>
      </c>
      <c r="C41" s="9"/>
      <c r="D41" s="9"/>
      <c r="E41" s="16"/>
      <c r="F41" s="9"/>
      <c r="G41" s="9"/>
      <c r="H41" s="9"/>
      <c r="I41" s="11"/>
      <c r="J41" s="16"/>
      <c r="K41" s="9"/>
      <c r="L41" s="16"/>
      <c r="M41" s="10"/>
    </row>
    <row r="42" spans="1:13">
      <c r="A42" s="8" t="s">
        <v>54</v>
      </c>
      <c r="B42" s="12" t="s">
        <v>55</v>
      </c>
      <c r="C42" s="8">
        <v>80</v>
      </c>
      <c r="D42" s="12">
        <v>1</v>
      </c>
      <c r="E42" s="12">
        <v>1.9</v>
      </c>
      <c r="F42" s="12">
        <v>5.7</v>
      </c>
      <c r="G42" s="12">
        <v>44</v>
      </c>
      <c r="H42" s="55">
        <v>0.03</v>
      </c>
      <c r="I42" s="55">
        <v>0.02</v>
      </c>
      <c r="J42" s="55">
        <v>4.1399999999999997</v>
      </c>
      <c r="K42" s="55">
        <v>18.59</v>
      </c>
      <c r="L42" s="55">
        <v>12.93</v>
      </c>
      <c r="M42" s="56">
        <v>0.54</v>
      </c>
    </row>
    <row r="43" spans="1:13">
      <c r="A43" s="31" t="s">
        <v>56</v>
      </c>
      <c r="B43" s="57" t="s">
        <v>57</v>
      </c>
      <c r="C43" s="32">
        <v>220</v>
      </c>
      <c r="D43" s="31">
        <v>14</v>
      </c>
      <c r="E43" s="32">
        <v>15.4</v>
      </c>
      <c r="F43" s="31">
        <v>30.8</v>
      </c>
      <c r="G43" s="32">
        <v>320</v>
      </c>
      <c r="H43" s="31">
        <v>0.09</v>
      </c>
      <c r="I43" s="32">
        <v>0.12</v>
      </c>
      <c r="J43" s="31">
        <v>1.68</v>
      </c>
      <c r="K43" s="32">
        <v>34.380000000000003</v>
      </c>
      <c r="L43" s="31">
        <v>25.89</v>
      </c>
      <c r="M43" s="33">
        <v>2.0099999999999998</v>
      </c>
    </row>
    <row r="44" spans="1:13">
      <c r="A44" s="36"/>
      <c r="B44" s="30" t="s">
        <v>58</v>
      </c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7"/>
    </row>
    <row r="45" spans="1:13">
      <c r="A45" s="5" t="s">
        <v>59</v>
      </c>
      <c r="B45" s="6" t="s">
        <v>60</v>
      </c>
      <c r="C45" s="7" t="s">
        <v>61</v>
      </c>
      <c r="D45" s="6">
        <v>17.3</v>
      </c>
      <c r="E45" s="7">
        <v>18.100000000000001</v>
      </c>
      <c r="F45" s="6">
        <v>3.2</v>
      </c>
      <c r="G45" s="7">
        <v>245</v>
      </c>
      <c r="H45" s="48">
        <v>0.05</v>
      </c>
      <c r="I45" s="55">
        <v>0.12</v>
      </c>
      <c r="J45" s="48">
        <v>0.98</v>
      </c>
      <c r="K45" s="6">
        <v>12.18</v>
      </c>
      <c r="L45" s="7">
        <v>22.98</v>
      </c>
      <c r="M45" s="6">
        <v>2.6</v>
      </c>
    </row>
    <row r="46" spans="1:13">
      <c r="A46" s="5" t="s">
        <v>62</v>
      </c>
      <c r="B46" s="6" t="s">
        <v>63</v>
      </c>
      <c r="C46" s="7" t="s">
        <v>49</v>
      </c>
      <c r="D46" s="6">
        <v>7.8</v>
      </c>
      <c r="E46" s="6">
        <v>6.3</v>
      </c>
      <c r="F46" s="6">
        <v>43.6</v>
      </c>
      <c r="G46" s="7">
        <v>266</v>
      </c>
      <c r="H46" s="6">
        <v>0.25</v>
      </c>
      <c r="I46" s="58">
        <v>0.03</v>
      </c>
      <c r="J46" s="6">
        <v>0</v>
      </c>
      <c r="K46" s="6">
        <v>18.68</v>
      </c>
      <c r="L46" s="7">
        <v>54.48</v>
      </c>
      <c r="M46" s="6">
        <v>1.82</v>
      </c>
    </row>
    <row r="47" spans="1:13">
      <c r="A47" s="14"/>
      <c r="B47" s="15" t="s">
        <v>64</v>
      </c>
      <c r="C47" s="16"/>
      <c r="D47" s="15"/>
      <c r="E47" s="15"/>
      <c r="F47" s="15"/>
      <c r="G47" s="16"/>
      <c r="H47" s="15"/>
      <c r="I47" s="28"/>
      <c r="J47" s="15"/>
      <c r="K47" s="15"/>
      <c r="L47" s="16"/>
      <c r="M47" s="15"/>
    </row>
    <row r="48" spans="1:13">
      <c r="A48" s="12" t="s">
        <v>65</v>
      </c>
      <c r="B48" s="59" t="s">
        <v>66</v>
      </c>
      <c r="C48" s="7">
        <v>200</v>
      </c>
      <c r="D48" s="6">
        <v>0.2</v>
      </c>
      <c r="E48" s="7">
        <v>0.1</v>
      </c>
      <c r="F48" s="6">
        <v>17.2</v>
      </c>
      <c r="G48" s="7">
        <v>68</v>
      </c>
      <c r="H48" s="6">
        <v>0.01</v>
      </c>
      <c r="I48" s="60">
        <v>0.01</v>
      </c>
      <c r="J48" s="48">
        <v>1.6</v>
      </c>
      <c r="K48" s="6">
        <v>6.03</v>
      </c>
      <c r="L48" s="7">
        <v>3.13</v>
      </c>
      <c r="M48" s="6">
        <v>0.8</v>
      </c>
    </row>
    <row r="49" spans="1:13">
      <c r="A49" s="34"/>
      <c r="B49" s="33" t="s">
        <v>40</v>
      </c>
      <c r="C49" s="40">
        <v>50</v>
      </c>
      <c r="D49" s="39">
        <v>3.8</v>
      </c>
      <c r="E49" s="40">
        <v>0.4</v>
      </c>
      <c r="F49" s="39">
        <v>24.6</v>
      </c>
      <c r="G49" s="40">
        <v>117.55743</v>
      </c>
      <c r="H49" s="39">
        <v>0.06</v>
      </c>
      <c r="I49" s="40">
        <v>0.01</v>
      </c>
      <c r="J49" s="39">
        <v>0</v>
      </c>
      <c r="K49" s="40">
        <v>10</v>
      </c>
      <c r="L49" s="39">
        <v>7</v>
      </c>
      <c r="M49" s="41">
        <v>0.56999999999999995</v>
      </c>
    </row>
    <row r="50" spans="1:13">
      <c r="A50" s="42"/>
      <c r="B50" s="39" t="s">
        <v>41</v>
      </c>
      <c r="C50" s="44">
        <v>40</v>
      </c>
      <c r="D50" s="43">
        <v>2.64</v>
      </c>
      <c r="E50" s="44">
        <v>0.48</v>
      </c>
      <c r="F50" s="43">
        <v>13.704000000000001</v>
      </c>
      <c r="G50" s="44">
        <v>66.16</v>
      </c>
      <c r="H50" s="43">
        <v>0.08</v>
      </c>
      <c r="I50" s="44">
        <v>0.03</v>
      </c>
      <c r="J50" s="43">
        <v>0</v>
      </c>
      <c r="K50" s="44">
        <v>14</v>
      </c>
      <c r="L50" s="43">
        <v>18.8</v>
      </c>
      <c r="M50" s="45">
        <v>1.6</v>
      </c>
    </row>
    <row r="51" spans="1:13">
      <c r="A51" s="21"/>
      <c r="B51" s="146" t="s">
        <v>42</v>
      </c>
      <c r="C51" s="47"/>
      <c r="D51" s="39">
        <f t="shared" ref="D51:M51" si="4">SUM(D42:D50)</f>
        <v>46.739999999999995</v>
      </c>
      <c r="E51" s="40">
        <f t="shared" si="4"/>
        <v>42.68</v>
      </c>
      <c r="F51" s="39">
        <f t="shared" si="4"/>
        <v>138.80400000000003</v>
      </c>
      <c r="G51" s="40">
        <f t="shared" si="4"/>
        <v>1126.7174300000001</v>
      </c>
      <c r="H51" s="39">
        <f t="shared" si="4"/>
        <v>0.56999999999999995</v>
      </c>
      <c r="I51" s="40">
        <f t="shared" si="4"/>
        <v>0.34000000000000008</v>
      </c>
      <c r="J51" s="39">
        <f t="shared" si="4"/>
        <v>8.3999999999999986</v>
      </c>
      <c r="K51" s="40">
        <f t="shared" si="4"/>
        <v>113.86000000000001</v>
      </c>
      <c r="L51" s="39">
        <f t="shared" si="4"/>
        <v>145.21</v>
      </c>
      <c r="M51" s="41">
        <f t="shared" si="4"/>
        <v>9.94</v>
      </c>
    </row>
    <row r="52" spans="1:13">
      <c r="A52" s="21"/>
      <c r="B52" s="47" t="s">
        <v>53</v>
      </c>
      <c r="C52" s="146"/>
      <c r="D52" s="36">
        <f t="shared" ref="D52:I52" si="5">D40+D51</f>
        <v>79.61999999999999</v>
      </c>
      <c r="E52" s="35">
        <f t="shared" si="5"/>
        <v>72.36</v>
      </c>
      <c r="F52" s="36">
        <f t="shared" si="5"/>
        <v>214.06400000000002</v>
      </c>
      <c r="G52" s="35">
        <f t="shared" si="5"/>
        <v>1804.5748600000002</v>
      </c>
      <c r="H52" s="36">
        <f t="shared" si="5"/>
        <v>0.73099999999999998</v>
      </c>
      <c r="I52" s="39">
        <f t="shared" si="5"/>
        <v>0.91200000000000014</v>
      </c>
      <c r="J52" s="41">
        <f>J51+J40</f>
        <v>9.5399999999999991</v>
      </c>
      <c r="K52" s="35">
        <f>K40+K51</f>
        <v>477.83000000000004</v>
      </c>
      <c r="L52" s="36">
        <f>L40+L51</f>
        <v>188.98000000000002</v>
      </c>
      <c r="M52" s="37">
        <f>M40+M51</f>
        <v>11.440999999999999</v>
      </c>
    </row>
    <row r="53" spans="1:13">
      <c r="A53" s="25"/>
      <c r="B53" s="147" t="s">
        <v>167</v>
      </c>
      <c r="M53" s="77"/>
    </row>
    <row r="54" spans="1:13">
      <c r="A54" s="5" t="s">
        <v>9</v>
      </c>
      <c r="B54" s="6" t="s">
        <v>10</v>
      </c>
      <c r="C54" s="7" t="s">
        <v>11</v>
      </c>
      <c r="D54" s="8"/>
      <c r="E54" s="9" t="s">
        <v>12</v>
      </c>
      <c r="F54" s="10"/>
      <c r="G54" s="7" t="s">
        <v>13</v>
      </c>
      <c r="H54" s="5" t="s">
        <v>14</v>
      </c>
      <c r="I54" s="9"/>
      <c r="J54" s="11"/>
      <c r="K54" s="12"/>
      <c r="L54" s="8" t="s">
        <v>15</v>
      </c>
      <c r="M54" s="13"/>
    </row>
    <row r="55" spans="1:13">
      <c r="A55" s="14"/>
      <c r="B55" s="15" t="s">
        <v>16</v>
      </c>
      <c r="C55" s="16" t="s">
        <v>17</v>
      </c>
      <c r="D55" s="15" t="s">
        <v>18</v>
      </c>
      <c r="E55" s="16" t="s">
        <v>19</v>
      </c>
      <c r="F55" s="15" t="s">
        <v>20</v>
      </c>
      <c r="G55" s="15" t="s">
        <v>21</v>
      </c>
      <c r="H55" s="12" t="s">
        <v>22</v>
      </c>
      <c r="I55" s="17" t="s">
        <v>23</v>
      </c>
      <c r="J55" s="6" t="s">
        <v>24</v>
      </c>
      <c r="K55" s="12" t="s">
        <v>25</v>
      </c>
      <c r="L55" s="18" t="s">
        <v>26</v>
      </c>
      <c r="M55" s="19" t="s">
        <v>27</v>
      </c>
    </row>
    <row r="56" spans="1:13">
      <c r="A56" s="8">
        <v>1</v>
      </c>
      <c r="B56" s="12">
        <v>2</v>
      </c>
      <c r="C56" s="9">
        <v>3</v>
      </c>
      <c r="D56" s="12">
        <v>4</v>
      </c>
      <c r="E56" s="9">
        <v>5</v>
      </c>
      <c r="F56" s="12">
        <v>6</v>
      </c>
      <c r="G56" s="9">
        <v>7</v>
      </c>
      <c r="H56" s="12">
        <v>8</v>
      </c>
      <c r="I56" s="20">
        <v>9</v>
      </c>
      <c r="J56" s="12">
        <v>10</v>
      </c>
      <c r="K56" s="12">
        <v>11</v>
      </c>
      <c r="L56" s="9">
        <v>12</v>
      </c>
      <c r="M56" s="12">
        <v>13</v>
      </c>
    </row>
    <row r="57" spans="1:13">
      <c r="A57" s="25"/>
      <c r="B57" s="26" t="s">
        <v>165</v>
      </c>
      <c r="C57" s="23"/>
      <c r="M57" s="75"/>
    </row>
    <row r="58" spans="1:13">
      <c r="A58" s="8"/>
      <c r="B58" s="80" t="s">
        <v>82</v>
      </c>
      <c r="C58" s="9">
        <v>20</v>
      </c>
      <c r="D58" s="12">
        <v>0</v>
      </c>
      <c r="E58" s="9">
        <v>0</v>
      </c>
      <c r="F58" s="12">
        <v>0</v>
      </c>
      <c r="G58" s="9">
        <v>2</v>
      </c>
      <c r="H58" s="12">
        <v>0.01</v>
      </c>
      <c r="I58" s="55">
        <v>0</v>
      </c>
      <c r="J58" s="12">
        <v>1.4</v>
      </c>
      <c r="K58" s="12">
        <v>3.4</v>
      </c>
      <c r="L58" s="9">
        <v>2.8</v>
      </c>
      <c r="M58" s="12">
        <v>0.1</v>
      </c>
    </row>
    <row r="59" spans="1:13">
      <c r="A59" s="14" t="s">
        <v>83</v>
      </c>
      <c r="B59" s="15" t="s">
        <v>84</v>
      </c>
      <c r="C59" s="16">
        <v>80</v>
      </c>
      <c r="D59" s="15">
        <v>12.7</v>
      </c>
      <c r="E59" s="16">
        <v>8.5</v>
      </c>
      <c r="F59" s="15">
        <v>12.2</v>
      </c>
      <c r="G59" s="16">
        <v>177</v>
      </c>
      <c r="H59" s="15">
        <v>0.11</v>
      </c>
      <c r="I59" s="28">
        <v>0.11</v>
      </c>
      <c r="J59" s="15">
        <v>0.3</v>
      </c>
      <c r="K59" s="15">
        <v>37.03</v>
      </c>
      <c r="L59" s="16">
        <v>23.72</v>
      </c>
      <c r="M59" s="15">
        <v>0.78</v>
      </c>
    </row>
    <row r="60" spans="1:13">
      <c r="A60" s="6" t="s">
        <v>85</v>
      </c>
      <c r="B60" s="81" t="s">
        <v>86</v>
      </c>
      <c r="C60" s="7">
        <v>180</v>
      </c>
      <c r="D60" s="6">
        <v>3.7</v>
      </c>
      <c r="E60" s="7">
        <v>5.9</v>
      </c>
      <c r="F60" s="6">
        <v>24</v>
      </c>
      <c r="G60" s="7">
        <v>166</v>
      </c>
      <c r="H60" s="6">
        <v>0.14000000000000001</v>
      </c>
      <c r="I60" s="58">
        <v>0.12</v>
      </c>
      <c r="J60" s="62">
        <v>12.45</v>
      </c>
      <c r="K60" s="6">
        <v>42.72</v>
      </c>
      <c r="L60" s="7">
        <v>34.08</v>
      </c>
      <c r="M60" s="6">
        <v>1.24</v>
      </c>
    </row>
    <row r="61" spans="1:13">
      <c r="A61" s="12" t="s">
        <v>87</v>
      </c>
      <c r="B61" s="80" t="s">
        <v>88</v>
      </c>
      <c r="C61" s="10">
        <v>200</v>
      </c>
      <c r="D61" s="12">
        <v>3.3</v>
      </c>
      <c r="E61" s="9">
        <v>3.1</v>
      </c>
      <c r="F61" s="12">
        <v>13.6</v>
      </c>
      <c r="G61" s="9">
        <v>94</v>
      </c>
      <c r="H61" s="12">
        <v>0.03</v>
      </c>
      <c r="I61" s="28">
        <v>0.12</v>
      </c>
      <c r="J61" s="10">
        <v>0.52</v>
      </c>
      <c r="K61" s="12">
        <v>108.57</v>
      </c>
      <c r="L61" s="9">
        <v>21.05</v>
      </c>
      <c r="M61" s="12">
        <v>0.56999999999999995</v>
      </c>
    </row>
    <row r="62" spans="1:13">
      <c r="A62" s="64"/>
      <c r="B62" s="33" t="s">
        <v>40</v>
      </c>
      <c r="C62" s="32">
        <v>50</v>
      </c>
      <c r="D62" s="31">
        <v>3.8</v>
      </c>
      <c r="E62" s="32">
        <v>0.4</v>
      </c>
      <c r="F62" s="31">
        <v>24.6</v>
      </c>
      <c r="G62" s="32">
        <v>117.55743</v>
      </c>
      <c r="H62" s="31">
        <v>0.06</v>
      </c>
      <c r="I62" s="32">
        <v>0.01</v>
      </c>
      <c r="J62" s="31">
        <v>0</v>
      </c>
      <c r="K62" s="32">
        <v>10</v>
      </c>
      <c r="L62" s="31">
        <v>7</v>
      </c>
      <c r="M62" s="33">
        <v>0.56999999999999995</v>
      </c>
    </row>
    <row r="63" spans="1:13">
      <c r="A63" s="12"/>
      <c r="B63" s="31" t="s">
        <v>89</v>
      </c>
      <c r="C63" s="32">
        <v>100</v>
      </c>
      <c r="D63" s="31">
        <v>0.8</v>
      </c>
      <c r="E63" s="32">
        <v>0.8</v>
      </c>
      <c r="F63" s="31">
        <v>19.600000000000001</v>
      </c>
      <c r="G63" s="32">
        <v>94.6</v>
      </c>
      <c r="H63" s="31">
        <v>0.06</v>
      </c>
      <c r="I63" s="32">
        <v>0.04</v>
      </c>
      <c r="J63" s="31">
        <v>20</v>
      </c>
      <c r="K63" s="32">
        <v>32</v>
      </c>
      <c r="L63" s="31">
        <v>18</v>
      </c>
      <c r="M63" s="33">
        <v>4.4000000000000004</v>
      </c>
    </row>
    <row r="64" spans="1:13">
      <c r="A64" s="21"/>
      <c r="B64" s="26" t="s">
        <v>138</v>
      </c>
      <c r="C64" s="26"/>
      <c r="D64" s="12">
        <f t="shared" ref="D64:M64" si="6">SUM(D58:D63)</f>
        <v>24.3</v>
      </c>
      <c r="E64" s="12">
        <f t="shared" si="6"/>
        <v>18.7</v>
      </c>
      <c r="F64" s="12">
        <f t="shared" si="6"/>
        <v>94</v>
      </c>
      <c r="G64" s="9">
        <f t="shared" si="6"/>
        <v>651.15742999999998</v>
      </c>
      <c r="H64" s="12">
        <f t="shared" si="6"/>
        <v>0.41000000000000003</v>
      </c>
      <c r="I64" s="11">
        <f t="shared" si="6"/>
        <v>0.39999999999999997</v>
      </c>
      <c r="J64" s="12">
        <f t="shared" si="6"/>
        <v>34.67</v>
      </c>
      <c r="K64" s="10">
        <f t="shared" si="6"/>
        <v>233.72</v>
      </c>
      <c r="L64" s="12">
        <f t="shared" si="6"/>
        <v>106.64999999999999</v>
      </c>
      <c r="M64" s="12">
        <f t="shared" si="6"/>
        <v>7.66</v>
      </c>
    </row>
    <row r="65" spans="1:13">
      <c r="A65" s="65"/>
      <c r="B65" s="26" t="s">
        <v>29</v>
      </c>
      <c r="C65" s="16"/>
      <c r="D65" s="9"/>
      <c r="E65" s="16"/>
      <c r="F65" s="9"/>
      <c r="G65" s="9"/>
      <c r="H65" s="9"/>
      <c r="I65" s="11"/>
      <c r="J65" s="16"/>
      <c r="K65" s="9"/>
      <c r="L65" s="16"/>
      <c r="M65" s="10"/>
    </row>
    <row r="66" spans="1:13">
      <c r="A66" s="66" t="s">
        <v>177</v>
      </c>
      <c r="B66" s="67" t="s">
        <v>178</v>
      </c>
      <c r="C66" s="27">
        <v>80</v>
      </c>
      <c r="D66" s="27">
        <v>1</v>
      </c>
      <c r="E66" s="27">
        <v>4.5999999999999996</v>
      </c>
      <c r="F66" s="27">
        <v>9.6</v>
      </c>
      <c r="G66" s="27">
        <v>82</v>
      </c>
      <c r="H66" s="27">
        <v>0.01</v>
      </c>
      <c r="I66" s="55">
        <v>0.02</v>
      </c>
      <c r="J66" s="27">
        <v>0.52</v>
      </c>
      <c r="K66" s="68">
        <v>19.21</v>
      </c>
      <c r="L66" s="69">
        <v>11.25</v>
      </c>
      <c r="M66" s="27">
        <v>0.72</v>
      </c>
    </row>
    <row r="67" spans="1:13">
      <c r="A67" s="6" t="s">
        <v>75</v>
      </c>
      <c r="B67" s="57" t="s">
        <v>76</v>
      </c>
      <c r="C67" s="7">
        <v>250</v>
      </c>
      <c r="D67" s="6">
        <v>1.8</v>
      </c>
      <c r="E67" s="6">
        <v>4.2</v>
      </c>
      <c r="F67" s="6">
        <v>10.7</v>
      </c>
      <c r="G67" s="7">
        <v>88</v>
      </c>
      <c r="H67" s="6">
        <v>7.0000000000000007E-2</v>
      </c>
      <c r="I67" s="58">
        <v>0.05</v>
      </c>
      <c r="J67" s="6">
        <v>8.52</v>
      </c>
      <c r="K67" s="6">
        <v>21.34</v>
      </c>
      <c r="L67" s="7">
        <v>20.5</v>
      </c>
      <c r="M67" s="6">
        <v>0.75</v>
      </c>
    </row>
    <row r="68" spans="1:13">
      <c r="A68" s="14"/>
      <c r="B68" s="15" t="s">
        <v>77</v>
      </c>
      <c r="C68" s="16"/>
      <c r="D68" s="15"/>
      <c r="E68" s="15"/>
      <c r="F68" s="15"/>
      <c r="G68" s="16"/>
      <c r="H68" s="15"/>
      <c r="I68" s="28"/>
      <c r="J68" s="15"/>
      <c r="K68" s="15"/>
      <c r="L68" s="16"/>
      <c r="M68" s="15"/>
    </row>
    <row r="69" spans="1:13">
      <c r="A69" s="70" t="s">
        <v>78</v>
      </c>
      <c r="B69" s="70" t="s">
        <v>79</v>
      </c>
      <c r="C69" s="71" t="s">
        <v>80</v>
      </c>
      <c r="D69" s="70">
        <v>20.440000000000001</v>
      </c>
      <c r="E69" s="71">
        <v>20.440000000000001</v>
      </c>
      <c r="F69" s="70">
        <v>24.28</v>
      </c>
      <c r="G69" s="70">
        <v>398.6</v>
      </c>
      <c r="H69" s="72">
        <v>0.27</v>
      </c>
      <c r="I69" s="73">
        <v>0.28999999999999998</v>
      </c>
      <c r="J69" s="72">
        <v>30.7</v>
      </c>
      <c r="K69" s="70">
        <v>61.9</v>
      </c>
      <c r="L69" s="71">
        <v>68.3</v>
      </c>
      <c r="M69" s="70">
        <v>2.9</v>
      </c>
    </row>
    <row r="70" spans="1:13">
      <c r="A70" s="74"/>
      <c r="B70" s="28" t="s">
        <v>81</v>
      </c>
      <c r="C70" s="74"/>
      <c r="D70" s="75"/>
      <c r="F70" s="75"/>
      <c r="G70" s="74"/>
      <c r="H70" s="74"/>
      <c r="I70" s="74"/>
      <c r="J70" s="75"/>
      <c r="K70" s="74"/>
      <c r="L70" s="76"/>
      <c r="M70" s="77"/>
    </row>
    <row r="71" spans="1:13">
      <c r="A71" s="12" t="s">
        <v>65</v>
      </c>
      <c r="B71" s="78" t="s">
        <v>66</v>
      </c>
      <c r="C71" s="8">
        <v>200</v>
      </c>
      <c r="D71" s="12">
        <v>0.2</v>
      </c>
      <c r="E71" s="9">
        <v>0.1</v>
      </c>
      <c r="F71" s="12">
        <v>17.2</v>
      </c>
      <c r="G71" s="9">
        <v>68</v>
      </c>
      <c r="H71" s="12">
        <v>0.01</v>
      </c>
      <c r="I71" s="79">
        <v>0.01</v>
      </c>
      <c r="J71" s="15">
        <v>1.6</v>
      </c>
      <c r="K71" s="15">
        <v>6.03</v>
      </c>
      <c r="L71" s="12">
        <v>3.13</v>
      </c>
      <c r="M71" s="10">
        <v>0.8</v>
      </c>
    </row>
    <row r="72" spans="1:13">
      <c r="A72" s="74"/>
      <c r="B72" s="33" t="s">
        <v>40</v>
      </c>
      <c r="C72" s="35">
        <v>50</v>
      </c>
      <c r="D72" s="36">
        <v>3.8</v>
      </c>
      <c r="E72" s="35">
        <v>0.4</v>
      </c>
      <c r="F72" s="36">
        <v>24.6</v>
      </c>
      <c r="G72" s="35">
        <v>117.55743</v>
      </c>
      <c r="H72" s="36">
        <v>0.06</v>
      </c>
      <c r="I72" s="35">
        <v>0.01</v>
      </c>
      <c r="J72" s="36">
        <v>0</v>
      </c>
      <c r="K72" s="35">
        <v>10</v>
      </c>
      <c r="L72" s="36">
        <v>7</v>
      </c>
      <c r="M72" s="37">
        <v>0.56999999999999995</v>
      </c>
    </row>
    <row r="73" spans="1:13">
      <c r="A73" s="39"/>
      <c r="B73" s="39" t="s">
        <v>41</v>
      </c>
      <c r="C73" s="44">
        <v>40</v>
      </c>
      <c r="D73" s="43">
        <v>2.64</v>
      </c>
      <c r="E73" s="44">
        <v>0.48</v>
      </c>
      <c r="F73" s="43">
        <v>13.704000000000001</v>
      </c>
      <c r="G73" s="43">
        <v>66.16</v>
      </c>
      <c r="H73" s="43">
        <v>0.08</v>
      </c>
      <c r="I73" s="44">
        <v>0.03</v>
      </c>
      <c r="J73" s="43">
        <v>0</v>
      </c>
      <c r="K73" s="44">
        <v>14</v>
      </c>
      <c r="L73" s="43">
        <v>18.8</v>
      </c>
      <c r="M73" s="45">
        <v>1.6</v>
      </c>
    </row>
    <row r="74" spans="1:13">
      <c r="A74" s="21"/>
      <c r="B74" s="47" t="s">
        <v>42</v>
      </c>
      <c r="C74" s="47"/>
      <c r="D74" s="39">
        <f t="shared" ref="D74:M74" si="7">SUM(D66:D73)</f>
        <v>29.880000000000003</v>
      </c>
      <c r="E74" s="40">
        <f t="shared" si="7"/>
        <v>30.220000000000002</v>
      </c>
      <c r="F74" s="39">
        <f t="shared" si="7"/>
        <v>100.084</v>
      </c>
      <c r="G74" s="40">
        <f t="shared" si="7"/>
        <v>820.31742999999994</v>
      </c>
      <c r="H74" s="39">
        <f t="shared" si="7"/>
        <v>0.5</v>
      </c>
      <c r="I74" s="40">
        <f t="shared" si="7"/>
        <v>0.41000000000000003</v>
      </c>
      <c r="J74" s="39">
        <f t="shared" si="7"/>
        <v>41.339999999999996</v>
      </c>
      <c r="K74" s="40">
        <f t="shared" si="7"/>
        <v>132.47999999999999</v>
      </c>
      <c r="L74" s="39">
        <f t="shared" si="7"/>
        <v>128.97999999999999</v>
      </c>
      <c r="M74" s="41">
        <f t="shared" si="7"/>
        <v>7.34</v>
      </c>
    </row>
    <row r="75" spans="1:13">
      <c r="A75" s="21"/>
      <c r="B75" s="146" t="s">
        <v>53</v>
      </c>
      <c r="C75" s="146"/>
      <c r="D75" s="36">
        <f t="shared" ref="D75:M75" si="8">D64+D74</f>
        <v>54.180000000000007</v>
      </c>
      <c r="E75" s="35">
        <f t="shared" si="8"/>
        <v>48.92</v>
      </c>
      <c r="F75" s="36">
        <f t="shared" si="8"/>
        <v>194.084</v>
      </c>
      <c r="G75" s="35">
        <f t="shared" si="8"/>
        <v>1471.4748599999998</v>
      </c>
      <c r="H75" s="36">
        <f t="shared" si="8"/>
        <v>0.91</v>
      </c>
      <c r="I75" s="39">
        <f t="shared" si="8"/>
        <v>0.81</v>
      </c>
      <c r="J75" s="41">
        <f t="shared" si="8"/>
        <v>76.009999999999991</v>
      </c>
      <c r="K75" s="35">
        <f t="shared" si="8"/>
        <v>366.2</v>
      </c>
      <c r="L75" s="36">
        <f t="shared" si="8"/>
        <v>235.63</v>
      </c>
      <c r="M75" s="37">
        <f t="shared" si="8"/>
        <v>15</v>
      </c>
    </row>
    <row r="76" spans="1:13">
      <c r="A76" s="21"/>
      <c r="B76" s="148" t="s">
        <v>168</v>
      </c>
      <c r="M76" s="77"/>
    </row>
    <row r="77" spans="1:13">
      <c r="A77" s="6" t="s">
        <v>9</v>
      </c>
      <c r="B77" s="62" t="s">
        <v>10</v>
      </c>
      <c r="C77" s="7" t="s">
        <v>11</v>
      </c>
      <c r="D77" s="8"/>
      <c r="E77" s="9" t="s">
        <v>12</v>
      </c>
      <c r="F77" s="10"/>
      <c r="G77" s="7" t="s">
        <v>13</v>
      </c>
      <c r="H77" s="5" t="s">
        <v>14</v>
      </c>
      <c r="I77" s="9"/>
      <c r="J77" s="11"/>
      <c r="K77" s="12"/>
      <c r="L77" s="8" t="s">
        <v>15</v>
      </c>
      <c r="M77" s="13"/>
    </row>
    <row r="78" spans="1:13">
      <c r="A78" s="65"/>
      <c r="B78" s="15" t="s">
        <v>16</v>
      </c>
      <c r="C78" s="16" t="s">
        <v>17</v>
      </c>
      <c r="D78" s="15" t="s">
        <v>18</v>
      </c>
      <c r="E78" s="16" t="s">
        <v>19</v>
      </c>
      <c r="F78" s="15" t="s">
        <v>20</v>
      </c>
      <c r="G78" s="15" t="s">
        <v>21</v>
      </c>
      <c r="H78" s="12" t="s">
        <v>22</v>
      </c>
      <c r="I78" s="17" t="s">
        <v>23</v>
      </c>
      <c r="J78" s="6" t="s">
        <v>24</v>
      </c>
      <c r="K78" s="12" t="s">
        <v>25</v>
      </c>
      <c r="L78" s="18" t="s">
        <v>26</v>
      </c>
      <c r="M78" s="149" t="s">
        <v>27</v>
      </c>
    </row>
    <row r="79" spans="1:13">
      <c r="A79" s="8">
        <v>1</v>
      </c>
      <c r="B79" s="12">
        <v>2</v>
      </c>
      <c r="C79" s="9">
        <v>3</v>
      </c>
      <c r="D79" s="12">
        <v>4</v>
      </c>
      <c r="E79" s="9">
        <v>5</v>
      </c>
      <c r="F79" s="12">
        <v>6</v>
      </c>
      <c r="G79" s="9">
        <v>7</v>
      </c>
      <c r="H79" s="12">
        <v>8</v>
      </c>
      <c r="I79" s="20">
        <v>9</v>
      </c>
      <c r="J79" s="12">
        <v>10</v>
      </c>
      <c r="K79" s="12">
        <v>11</v>
      </c>
      <c r="L79" s="9">
        <v>12</v>
      </c>
      <c r="M79" s="12">
        <v>13</v>
      </c>
    </row>
    <row r="80" spans="1:13">
      <c r="A80" s="21"/>
      <c r="B80" s="26" t="s">
        <v>165</v>
      </c>
      <c r="C80" s="9"/>
      <c r="D80" s="9"/>
      <c r="E80" s="9"/>
      <c r="F80" s="9"/>
      <c r="G80" s="9"/>
      <c r="H80" s="9"/>
      <c r="I80" s="11"/>
      <c r="J80" s="9"/>
      <c r="K80" s="9"/>
      <c r="L80" s="9"/>
      <c r="M80" s="10"/>
    </row>
    <row r="81" spans="1:13">
      <c r="A81" s="85"/>
      <c r="B81" s="12" t="s">
        <v>43</v>
      </c>
      <c r="C81" s="10">
        <v>10</v>
      </c>
      <c r="D81" s="48">
        <v>3</v>
      </c>
      <c r="E81" s="48">
        <v>3</v>
      </c>
      <c r="F81" s="48">
        <v>0</v>
      </c>
      <c r="G81" s="48">
        <v>36</v>
      </c>
      <c r="H81" s="48">
        <v>0</v>
      </c>
      <c r="I81" s="20">
        <v>7.0000000000000007E-2</v>
      </c>
      <c r="J81" s="12">
        <v>0</v>
      </c>
      <c r="K81" s="49">
        <v>100</v>
      </c>
      <c r="L81" s="48">
        <v>505</v>
      </c>
      <c r="M81" s="48">
        <v>7.0000000000000007E-2</v>
      </c>
    </row>
    <row r="82" spans="1:13">
      <c r="A82" s="14" t="s">
        <v>97</v>
      </c>
      <c r="B82" s="15" t="s">
        <v>98</v>
      </c>
      <c r="C82" s="16" t="s">
        <v>49</v>
      </c>
      <c r="D82" s="15">
        <v>5.6</v>
      </c>
      <c r="E82" s="16">
        <v>7.6</v>
      </c>
      <c r="F82" s="15">
        <v>29.5</v>
      </c>
      <c r="G82" s="16">
        <v>209</v>
      </c>
      <c r="H82" s="15">
        <v>0.1</v>
      </c>
      <c r="I82" s="28">
        <v>0.14000000000000001</v>
      </c>
      <c r="J82" s="15">
        <v>0.47</v>
      </c>
      <c r="K82" s="15">
        <v>112.38</v>
      </c>
      <c r="L82" s="63">
        <v>32.72</v>
      </c>
      <c r="M82" s="15">
        <v>0.71</v>
      </c>
    </row>
    <row r="83" spans="1:13">
      <c r="A83" s="6" t="s">
        <v>99</v>
      </c>
      <c r="B83" s="81" t="s">
        <v>100</v>
      </c>
      <c r="C83" s="7">
        <v>100</v>
      </c>
      <c r="D83" s="6">
        <v>7.3</v>
      </c>
      <c r="E83" s="7">
        <v>11.7</v>
      </c>
      <c r="F83" s="6">
        <v>55.4</v>
      </c>
      <c r="G83" s="5">
        <v>358</v>
      </c>
      <c r="H83" s="6">
        <v>0.08</v>
      </c>
      <c r="I83" s="27">
        <v>0.04</v>
      </c>
      <c r="J83" s="62">
        <v>0</v>
      </c>
      <c r="K83" s="6">
        <v>15.51</v>
      </c>
      <c r="L83" s="7">
        <v>9.7200000000000006</v>
      </c>
      <c r="M83" s="6">
        <v>0.82</v>
      </c>
    </row>
    <row r="84" spans="1:13">
      <c r="A84" s="12" t="s">
        <v>101</v>
      </c>
      <c r="B84" s="55" t="s">
        <v>102</v>
      </c>
      <c r="C84" s="56">
        <v>200</v>
      </c>
      <c r="D84" s="56">
        <v>0.1</v>
      </c>
      <c r="E84" s="56">
        <v>0</v>
      </c>
      <c r="F84" s="56">
        <v>9.3000000000000007</v>
      </c>
      <c r="G84" s="11">
        <v>37</v>
      </c>
      <c r="H84" s="55">
        <v>0</v>
      </c>
      <c r="I84" s="11">
        <v>0</v>
      </c>
      <c r="J84" s="55">
        <v>1.1200000000000001</v>
      </c>
      <c r="K84" s="11">
        <v>2.73</v>
      </c>
      <c r="L84" s="55">
        <v>0.73</v>
      </c>
      <c r="M84" s="55">
        <v>0.06</v>
      </c>
    </row>
    <row r="85" spans="1:13">
      <c r="A85" s="65"/>
      <c r="B85" s="33" t="s">
        <v>40</v>
      </c>
      <c r="C85" s="39">
        <v>50</v>
      </c>
      <c r="D85" s="31">
        <v>3.8</v>
      </c>
      <c r="E85" s="32">
        <v>0.4</v>
      </c>
      <c r="F85" s="31">
        <v>24.6</v>
      </c>
      <c r="G85" s="32">
        <v>117.55743</v>
      </c>
      <c r="H85" s="31">
        <v>0.06</v>
      </c>
      <c r="I85" s="32">
        <v>0.01</v>
      </c>
      <c r="J85" s="31">
        <v>0</v>
      </c>
      <c r="K85" s="32">
        <v>10</v>
      </c>
      <c r="L85" s="31">
        <v>7</v>
      </c>
      <c r="M85" s="33">
        <v>0.56999999999999995</v>
      </c>
    </row>
    <row r="86" spans="1:13">
      <c r="A86" s="52"/>
      <c r="B86" s="26" t="s">
        <v>138</v>
      </c>
      <c r="C86" s="16"/>
      <c r="D86" s="12">
        <f t="shared" ref="D86:M86" si="9">SUM(D81:D85)</f>
        <v>19.799999999999997</v>
      </c>
      <c r="E86" s="12">
        <f t="shared" si="9"/>
        <v>22.699999999999996</v>
      </c>
      <c r="F86" s="12">
        <f t="shared" si="9"/>
        <v>118.80000000000001</v>
      </c>
      <c r="G86" s="9">
        <f t="shared" si="9"/>
        <v>757.55742999999995</v>
      </c>
      <c r="H86" s="12">
        <f t="shared" si="9"/>
        <v>0.24</v>
      </c>
      <c r="I86" s="11">
        <f t="shared" si="9"/>
        <v>0.26</v>
      </c>
      <c r="J86" s="12">
        <f t="shared" si="9"/>
        <v>1.59</v>
      </c>
      <c r="K86" s="10">
        <f t="shared" si="9"/>
        <v>240.61999999999998</v>
      </c>
      <c r="L86" s="12">
        <f t="shared" si="9"/>
        <v>555.17000000000007</v>
      </c>
      <c r="M86" s="12">
        <f t="shared" si="9"/>
        <v>2.23</v>
      </c>
    </row>
    <row r="87" spans="1:13">
      <c r="A87" s="65"/>
      <c r="B87" s="26" t="s">
        <v>29</v>
      </c>
      <c r="C87" s="9"/>
      <c r="D87" s="9"/>
      <c r="E87" s="16"/>
      <c r="F87" s="9"/>
      <c r="G87" s="9"/>
      <c r="H87" s="9"/>
      <c r="I87" s="11"/>
      <c r="J87" s="16"/>
      <c r="K87" s="9"/>
      <c r="L87" s="16"/>
      <c r="M87" s="10"/>
    </row>
    <row r="88" spans="1:13">
      <c r="A88" s="6" t="s">
        <v>179</v>
      </c>
      <c r="B88" s="80" t="s">
        <v>180</v>
      </c>
      <c r="C88" s="9">
        <v>80</v>
      </c>
      <c r="D88" s="12">
        <v>1.2</v>
      </c>
      <c r="E88" s="9">
        <v>4.0999999999999996</v>
      </c>
      <c r="F88" s="12">
        <v>5.8</v>
      </c>
      <c r="G88" s="9">
        <v>64</v>
      </c>
      <c r="H88" s="12">
        <v>0.04</v>
      </c>
      <c r="I88" s="11">
        <v>0.04</v>
      </c>
      <c r="J88" s="12">
        <v>5.39</v>
      </c>
      <c r="K88" s="9">
        <v>19.95</v>
      </c>
      <c r="L88" s="12">
        <v>18.95</v>
      </c>
      <c r="M88" s="12">
        <v>0.66</v>
      </c>
    </row>
    <row r="89" spans="1:13">
      <c r="A89" s="6" t="s">
        <v>90</v>
      </c>
      <c r="B89" s="57" t="s">
        <v>91</v>
      </c>
      <c r="C89" s="7" t="s">
        <v>32</v>
      </c>
      <c r="D89" s="6">
        <v>1.7</v>
      </c>
      <c r="E89" s="6">
        <v>5</v>
      </c>
      <c r="F89" s="6">
        <v>11.6</v>
      </c>
      <c r="G89" s="7">
        <v>97</v>
      </c>
      <c r="H89" s="6">
        <v>0.04</v>
      </c>
      <c r="I89" s="58">
        <v>0.04</v>
      </c>
      <c r="J89" s="7">
        <v>7.94</v>
      </c>
      <c r="K89" s="7">
        <v>28.94</v>
      </c>
      <c r="L89" s="7">
        <v>20.97</v>
      </c>
      <c r="M89" s="6">
        <v>0.95</v>
      </c>
    </row>
    <row r="90" spans="1:13">
      <c r="A90" s="74"/>
      <c r="B90" s="15" t="s">
        <v>77</v>
      </c>
      <c r="C90" s="16"/>
      <c r="D90" s="15"/>
      <c r="E90" s="15"/>
      <c r="F90" s="15"/>
      <c r="G90" s="16"/>
      <c r="H90" s="15"/>
      <c r="I90" s="28"/>
      <c r="J90" s="16"/>
      <c r="K90" s="16"/>
      <c r="L90" s="16"/>
      <c r="M90" s="15"/>
    </row>
    <row r="91" spans="1:13">
      <c r="A91" s="6" t="s">
        <v>92</v>
      </c>
      <c r="B91" s="82" t="s">
        <v>93</v>
      </c>
      <c r="C91" s="7" t="s">
        <v>94</v>
      </c>
      <c r="D91" s="6">
        <v>19.3</v>
      </c>
      <c r="E91" s="6">
        <v>19.899999999999999</v>
      </c>
      <c r="F91" s="6">
        <v>18.899999999999999</v>
      </c>
      <c r="G91" s="7">
        <v>334</v>
      </c>
      <c r="H91" s="48">
        <v>0.16</v>
      </c>
      <c r="I91" s="17">
        <v>0.18</v>
      </c>
      <c r="J91" s="6">
        <v>8.77</v>
      </c>
      <c r="K91" s="7">
        <v>23.88</v>
      </c>
      <c r="L91" s="6">
        <v>48.35</v>
      </c>
      <c r="M91" s="6">
        <v>3.59</v>
      </c>
    </row>
    <row r="92" spans="1:13">
      <c r="A92" s="14" t="s">
        <v>95</v>
      </c>
      <c r="B92" s="12" t="s">
        <v>96</v>
      </c>
      <c r="C92" s="83">
        <v>200</v>
      </c>
      <c r="D92" s="48">
        <v>0.5</v>
      </c>
      <c r="E92" s="48">
        <v>0.1</v>
      </c>
      <c r="F92" s="48">
        <v>31.2</v>
      </c>
      <c r="G92" s="84">
        <v>121</v>
      </c>
      <c r="H92" s="48">
        <v>7.0000000000000007E-2</v>
      </c>
      <c r="I92" s="58">
        <v>0.21</v>
      </c>
      <c r="J92" s="48">
        <v>0.28999999999999998</v>
      </c>
      <c r="K92" s="48">
        <v>14.62</v>
      </c>
      <c r="L92" s="84">
        <v>8.5</v>
      </c>
      <c r="M92" s="48">
        <v>0.92</v>
      </c>
    </row>
    <row r="93" spans="1:13">
      <c r="A93" s="65"/>
      <c r="B93" s="33" t="s">
        <v>40</v>
      </c>
      <c r="C93" s="40">
        <v>50</v>
      </c>
      <c r="D93" s="39">
        <v>3.8</v>
      </c>
      <c r="E93" s="40">
        <v>0.4</v>
      </c>
      <c r="F93" s="39">
        <v>24.6</v>
      </c>
      <c r="G93" s="40">
        <v>117.55743</v>
      </c>
      <c r="H93" s="39">
        <v>0.06</v>
      </c>
      <c r="I93" s="40">
        <v>0.01</v>
      </c>
      <c r="J93" s="39">
        <v>0</v>
      </c>
      <c r="K93" s="40">
        <v>10</v>
      </c>
      <c r="L93" s="39">
        <v>7</v>
      </c>
      <c r="M93" s="41">
        <v>0.56999999999999995</v>
      </c>
    </row>
    <row r="94" spans="1:13">
      <c r="A94" s="85"/>
      <c r="B94" s="39" t="s">
        <v>41</v>
      </c>
      <c r="C94" s="40">
        <v>40</v>
      </c>
      <c r="D94" s="39">
        <v>2.64</v>
      </c>
      <c r="E94" s="40">
        <v>0.48</v>
      </c>
      <c r="F94" s="39">
        <v>13.704000000000001</v>
      </c>
      <c r="G94" s="39">
        <v>66.16</v>
      </c>
      <c r="H94" s="39">
        <v>0.08</v>
      </c>
      <c r="I94" s="40">
        <v>0.03</v>
      </c>
      <c r="J94" s="39">
        <v>0</v>
      </c>
      <c r="K94" s="40">
        <v>14</v>
      </c>
      <c r="L94" s="39">
        <v>18.8</v>
      </c>
      <c r="M94" s="41">
        <v>1.6</v>
      </c>
    </row>
    <row r="95" spans="1:13">
      <c r="A95" s="38"/>
      <c r="B95" s="47" t="s">
        <v>42</v>
      </c>
      <c r="C95" s="47"/>
      <c r="D95" s="39">
        <f t="shared" ref="D95:M95" si="10">SUM(D88:D94)</f>
        <v>29.14</v>
      </c>
      <c r="E95" s="40">
        <f t="shared" si="10"/>
        <v>29.98</v>
      </c>
      <c r="F95" s="39">
        <f t="shared" si="10"/>
        <v>105.804</v>
      </c>
      <c r="G95" s="40">
        <f t="shared" si="10"/>
        <v>799.71742999999992</v>
      </c>
      <c r="H95" s="39">
        <f t="shared" si="10"/>
        <v>0.45</v>
      </c>
      <c r="I95" s="40">
        <f t="shared" si="10"/>
        <v>0.51</v>
      </c>
      <c r="J95" s="39">
        <f t="shared" si="10"/>
        <v>22.39</v>
      </c>
      <c r="K95" s="40">
        <f t="shared" si="10"/>
        <v>111.39</v>
      </c>
      <c r="L95" s="39">
        <f t="shared" si="10"/>
        <v>122.57000000000001</v>
      </c>
      <c r="M95" s="41">
        <f t="shared" si="10"/>
        <v>8.2899999999999991</v>
      </c>
    </row>
    <row r="96" spans="1:13">
      <c r="A96" s="25"/>
      <c r="B96" s="47" t="s">
        <v>53</v>
      </c>
      <c r="C96" s="146"/>
      <c r="D96" s="36">
        <f t="shared" ref="D96:M96" si="11">D86+D95</f>
        <v>48.94</v>
      </c>
      <c r="E96" s="35">
        <f t="shared" si="11"/>
        <v>52.679999999999993</v>
      </c>
      <c r="F96" s="36">
        <f t="shared" si="11"/>
        <v>224.60400000000001</v>
      </c>
      <c r="G96" s="35">
        <f t="shared" si="11"/>
        <v>1557.27486</v>
      </c>
      <c r="H96" s="36">
        <f t="shared" si="11"/>
        <v>0.69</v>
      </c>
      <c r="I96" s="39">
        <f t="shared" si="11"/>
        <v>0.77</v>
      </c>
      <c r="J96" s="41">
        <f t="shared" si="11"/>
        <v>23.98</v>
      </c>
      <c r="K96" s="35">
        <f t="shared" si="11"/>
        <v>352.01</v>
      </c>
      <c r="L96" s="36">
        <f t="shared" si="11"/>
        <v>677.74000000000012</v>
      </c>
      <c r="M96" s="37">
        <f t="shared" si="11"/>
        <v>10.52</v>
      </c>
    </row>
    <row r="97" spans="1:13">
      <c r="A97" s="25"/>
      <c r="B97" s="148" t="s">
        <v>169</v>
      </c>
      <c r="M97" s="77"/>
    </row>
    <row r="98" spans="1:13">
      <c r="A98" s="5" t="s">
        <v>9</v>
      </c>
      <c r="B98" s="6" t="s">
        <v>10</v>
      </c>
      <c r="C98" s="7" t="s">
        <v>11</v>
      </c>
      <c r="D98" s="8"/>
      <c r="E98" s="9" t="s">
        <v>12</v>
      </c>
      <c r="F98" s="10"/>
      <c r="G98" s="7" t="s">
        <v>13</v>
      </c>
      <c r="H98" s="5" t="s">
        <v>14</v>
      </c>
      <c r="I98" s="9"/>
      <c r="J98" s="11"/>
      <c r="K98" s="12"/>
      <c r="L98" s="8" t="s">
        <v>15</v>
      </c>
      <c r="M98" s="13"/>
    </row>
    <row r="99" spans="1:13">
      <c r="A99" s="65"/>
      <c r="B99" s="15" t="s">
        <v>16</v>
      </c>
      <c r="C99" s="16" t="s">
        <v>17</v>
      </c>
      <c r="D99" s="15" t="s">
        <v>18</v>
      </c>
      <c r="E99" s="16" t="s">
        <v>19</v>
      </c>
      <c r="F99" s="15" t="s">
        <v>20</v>
      </c>
      <c r="G99" s="15" t="s">
        <v>21</v>
      </c>
      <c r="H99" s="12" t="s">
        <v>22</v>
      </c>
      <c r="I99" s="17" t="s">
        <v>23</v>
      </c>
      <c r="J99" s="6" t="s">
        <v>24</v>
      </c>
      <c r="K99" s="12" t="s">
        <v>25</v>
      </c>
      <c r="L99" s="18" t="s">
        <v>26</v>
      </c>
      <c r="M99" s="19" t="s">
        <v>27</v>
      </c>
    </row>
    <row r="100" spans="1:13">
      <c r="A100" s="12">
        <v>1</v>
      </c>
      <c r="B100" s="10">
        <v>2</v>
      </c>
      <c r="C100" s="9">
        <v>3</v>
      </c>
      <c r="D100" s="12">
        <v>4</v>
      </c>
      <c r="E100" s="9">
        <v>5</v>
      </c>
      <c r="F100" s="12">
        <v>6</v>
      </c>
      <c r="G100" s="9">
        <v>7</v>
      </c>
      <c r="H100" s="12">
        <v>8</v>
      </c>
      <c r="I100" s="20">
        <v>9</v>
      </c>
      <c r="J100" s="12">
        <v>10</v>
      </c>
      <c r="K100" s="12">
        <v>11</v>
      </c>
      <c r="L100" s="9">
        <v>12</v>
      </c>
      <c r="M100" s="12">
        <v>13</v>
      </c>
    </row>
    <row r="101" spans="1:13">
      <c r="A101" s="65"/>
      <c r="B101" s="26" t="s">
        <v>165</v>
      </c>
      <c r="C101" s="9"/>
      <c r="D101" s="9"/>
      <c r="E101" s="9"/>
      <c r="F101" s="9"/>
      <c r="G101" s="9"/>
      <c r="H101" s="9"/>
      <c r="I101" s="11"/>
      <c r="J101" s="9"/>
      <c r="K101" s="9"/>
      <c r="L101" s="9"/>
      <c r="M101" s="10"/>
    </row>
    <row r="102" spans="1:13" ht="22.5">
      <c r="A102" s="5" t="s">
        <v>181</v>
      </c>
      <c r="B102" s="158" t="s">
        <v>182</v>
      </c>
      <c r="C102" s="5">
        <v>80</v>
      </c>
      <c r="D102" s="6">
        <v>0.6</v>
      </c>
      <c r="E102" s="6">
        <v>3.8</v>
      </c>
      <c r="F102" s="6">
        <v>2.9</v>
      </c>
      <c r="G102" s="6">
        <v>48</v>
      </c>
      <c r="H102" s="6">
        <v>0.02</v>
      </c>
      <c r="I102" s="27">
        <v>0.02</v>
      </c>
      <c r="J102" s="5">
        <v>4.5599999999999996</v>
      </c>
      <c r="K102" s="6">
        <v>12</v>
      </c>
      <c r="L102" s="7">
        <v>9.66</v>
      </c>
      <c r="M102" s="6">
        <v>0.45</v>
      </c>
    </row>
    <row r="103" spans="1:13">
      <c r="A103" s="38" t="s">
        <v>34</v>
      </c>
      <c r="B103" s="39" t="s">
        <v>35</v>
      </c>
      <c r="C103" s="40" t="s">
        <v>36</v>
      </c>
      <c r="D103" s="39">
        <v>17.7</v>
      </c>
      <c r="E103" s="40">
        <v>16.5</v>
      </c>
      <c r="F103" s="39">
        <v>47.9</v>
      </c>
      <c r="G103" s="40">
        <v>415</v>
      </c>
      <c r="H103" s="39">
        <v>7.0000000000000007E-2</v>
      </c>
      <c r="I103" s="40">
        <v>0.1</v>
      </c>
      <c r="J103" s="39">
        <v>0.9</v>
      </c>
      <c r="K103" s="40">
        <v>19.64</v>
      </c>
      <c r="L103" s="39">
        <v>50.69</v>
      </c>
      <c r="M103" s="41">
        <v>2.35</v>
      </c>
    </row>
    <row r="104" spans="1:13">
      <c r="A104" s="52" t="s">
        <v>50</v>
      </c>
      <c r="B104" s="12" t="s">
        <v>51</v>
      </c>
      <c r="C104" s="53" t="s">
        <v>52</v>
      </c>
      <c r="D104" s="54">
        <v>1.4</v>
      </c>
      <c r="E104" s="54">
        <v>1.4</v>
      </c>
      <c r="F104" s="54">
        <v>11.2</v>
      </c>
      <c r="G104" s="54">
        <v>61</v>
      </c>
      <c r="H104" s="54">
        <v>0.01</v>
      </c>
      <c r="I104" s="54">
        <v>2.06</v>
      </c>
      <c r="J104" s="54">
        <v>0.26</v>
      </c>
      <c r="K104" s="54">
        <v>53.06</v>
      </c>
      <c r="L104" s="54">
        <v>6.09</v>
      </c>
      <c r="M104" s="54">
        <v>7.0000000000000007E-2</v>
      </c>
    </row>
    <row r="105" spans="1:13">
      <c r="A105" s="65"/>
      <c r="B105" s="33" t="s">
        <v>40</v>
      </c>
      <c r="C105" s="32">
        <v>50</v>
      </c>
      <c r="D105" s="31">
        <v>3.8</v>
      </c>
      <c r="E105" s="32">
        <v>0.4</v>
      </c>
      <c r="F105" s="31">
        <v>24.6</v>
      </c>
      <c r="G105" s="32">
        <v>117.55743</v>
      </c>
      <c r="H105" s="31">
        <v>0.06</v>
      </c>
      <c r="I105" s="32">
        <v>0.01</v>
      </c>
      <c r="J105" s="31">
        <v>0</v>
      </c>
      <c r="K105" s="32">
        <v>10</v>
      </c>
      <c r="L105" s="31">
        <v>7</v>
      </c>
      <c r="M105" s="33">
        <v>0.56999999999999995</v>
      </c>
    </row>
    <row r="106" spans="1:13">
      <c r="A106" s="52"/>
      <c r="B106" s="26" t="s">
        <v>138</v>
      </c>
      <c r="C106" s="26"/>
      <c r="D106" s="12">
        <f t="shared" ref="D106:M106" si="12">SUM(D102:D105)</f>
        <v>23.5</v>
      </c>
      <c r="E106" s="12">
        <f t="shared" si="12"/>
        <v>22.099999999999998</v>
      </c>
      <c r="F106" s="12">
        <f t="shared" si="12"/>
        <v>86.6</v>
      </c>
      <c r="G106" s="9">
        <f t="shared" si="12"/>
        <v>641.55742999999995</v>
      </c>
      <c r="H106" s="12">
        <f t="shared" si="12"/>
        <v>0.16</v>
      </c>
      <c r="I106" s="11">
        <f t="shared" si="12"/>
        <v>2.19</v>
      </c>
      <c r="J106" s="12">
        <f t="shared" si="12"/>
        <v>5.72</v>
      </c>
      <c r="K106" s="10">
        <f t="shared" si="12"/>
        <v>94.7</v>
      </c>
      <c r="L106" s="12">
        <f t="shared" si="12"/>
        <v>73.44</v>
      </c>
      <c r="M106" s="12">
        <f t="shared" si="12"/>
        <v>3.44</v>
      </c>
    </row>
    <row r="107" spans="1:13">
      <c r="A107" s="21"/>
      <c r="B107" s="26" t="s">
        <v>29</v>
      </c>
      <c r="C107" s="16"/>
      <c r="D107" s="9"/>
      <c r="E107" s="16"/>
      <c r="F107" s="9"/>
      <c r="G107" s="9"/>
      <c r="H107" s="9"/>
      <c r="I107" s="11"/>
      <c r="J107" s="16"/>
      <c r="K107" s="9"/>
      <c r="L107" s="16"/>
      <c r="M107" s="10"/>
    </row>
    <row r="108" spans="1:13">
      <c r="A108" s="12" t="s">
        <v>103</v>
      </c>
      <c r="B108" s="80" t="s">
        <v>104</v>
      </c>
      <c r="C108" s="9">
        <v>80</v>
      </c>
      <c r="D108" s="12">
        <v>1.1000000000000001</v>
      </c>
      <c r="E108" s="12">
        <v>6.6</v>
      </c>
      <c r="F108" s="12">
        <v>5.3</v>
      </c>
      <c r="G108" s="12">
        <v>84</v>
      </c>
      <c r="H108" s="12">
        <v>0.01</v>
      </c>
      <c r="I108" s="55">
        <v>0.02</v>
      </c>
      <c r="J108" s="10">
        <v>1.49</v>
      </c>
      <c r="K108" s="12">
        <v>27.69</v>
      </c>
      <c r="L108" s="9">
        <v>14.92</v>
      </c>
      <c r="M108" s="12">
        <v>0.96</v>
      </c>
    </row>
    <row r="109" spans="1:13">
      <c r="A109" s="6" t="s">
        <v>105</v>
      </c>
      <c r="B109" s="57" t="s">
        <v>106</v>
      </c>
      <c r="C109" s="7">
        <v>250</v>
      </c>
      <c r="D109" s="6">
        <v>2.6</v>
      </c>
      <c r="E109" s="6">
        <v>4.3</v>
      </c>
      <c r="F109" s="6">
        <v>11.6</v>
      </c>
      <c r="G109" s="7">
        <v>96</v>
      </c>
      <c r="H109" s="6">
        <v>0.02</v>
      </c>
      <c r="I109" s="58">
        <v>0.03</v>
      </c>
      <c r="J109" s="7">
        <v>0.6</v>
      </c>
      <c r="K109" s="7">
        <v>11.61</v>
      </c>
      <c r="L109" s="7">
        <v>7.18</v>
      </c>
      <c r="M109" s="6">
        <v>0.41</v>
      </c>
    </row>
    <row r="110" spans="1:13">
      <c r="A110" s="14"/>
      <c r="B110" s="15" t="s">
        <v>58</v>
      </c>
      <c r="C110" s="16"/>
      <c r="D110" s="15"/>
      <c r="E110" s="15"/>
      <c r="F110" s="15"/>
      <c r="G110" s="16"/>
      <c r="H110" s="15"/>
      <c r="I110" s="28"/>
      <c r="J110" s="16"/>
      <c r="K110" s="16"/>
      <c r="L110" s="16"/>
      <c r="M110" s="15"/>
    </row>
    <row r="111" spans="1:13">
      <c r="A111" s="6" t="s">
        <v>107</v>
      </c>
      <c r="B111" s="82" t="s">
        <v>108</v>
      </c>
      <c r="C111" s="7">
        <v>150</v>
      </c>
      <c r="D111" s="6">
        <v>23.2</v>
      </c>
      <c r="E111" s="6">
        <v>11.6</v>
      </c>
      <c r="F111" s="6">
        <v>4.7</v>
      </c>
      <c r="G111" s="6">
        <v>216</v>
      </c>
      <c r="H111" s="6">
        <v>0.21</v>
      </c>
      <c r="I111" s="60">
        <v>0.17</v>
      </c>
      <c r="J111" s="6">
        <v>2.5299999999999998</v>
      </c>
      <c r="K111" s="6">
        <v>30.19</v>
      </c>
      <c r="L111" s="7">
        <v>41.66</v>
      </c>
      <c r="M111" s="6">
        <v>0.97</v>
      </c>
    </row>
    <row r="112" spans="1:13">
      <c r="A112" s="76"/>
      <c r="B112" s="58" t="s">
        <v>109</v>
      </c>
      <c r="M112" s="77"/>
    </row>
    <row r="113" spans="1:13">
      <c r="A113" s="12" t="s">
        <v>110</v>
      </c>
      <c r="B113" s="80" t="s">
        <v>111</v>
      </c>
      <c r="C113" s="62" t="s">
        <v>112</v>
      </c>
      <c r="D113" s="6">
        <v>3.53</v>
      </c>
      <c r="E113" s="6">
        <v>3.9</v>
      </c>
      <c r="F113" s="6">
        <v>26.5</v>
      </c>
      <c r="G113" s="6">
        <v>159</v>
      </c>
      <c r="H113" s="6">
        <v>0.15</v>
      </c>
      <c r="I113" s="20">
        <v>0.1</v>
      </c>
      <c r="J113" s="12">
        <v>7.29</v>
      </c>
      <c r="K113" s="12">
        <v>16.88</v>
      </c>
      <c r="L113" s="62">
        <v>37.729999999999997</v>
      </c>
      <c r="M113" s="12">
        <v>1.48</v>
      </c>
    </row>
    <row r="114" spans="1:13">
      <c r="A114" s="12" t="s">
        <v>65</v>
      </c>
      <c r="B114" s="78" t="s">
        <v>66</v>
      </c>
      <c r="C114" s="10">
        <v>200</v>
      </c>
      <c r="D114" s="6">
        <v>0.2</v>
      </c>
      <c r="E114" s="7">
        <v>0.1</v>
      </c>
      <c r="F114" s="6">
        <v>17.2</v>
      </c>
      <c r="G114" s="7">
        <v>68</v>
      </c>
      <c r="H114" s="6">
        <v>0.01</v>
      </c>
      <c r="I114" s="60">
        <v>0.01</v>
      </c>
      <c r="J114" s="48">
        <v>1.6</v>
      </c>
      <c r="K114" s="48">
        <v>6.03</v>
      </c>
      <c r="L114" s="7">
        <v>3.13</v>
      </c>
      <c r="M114" s="12">
        <v>0.8</v>
      </c>
    </row>
    <row r="115" spans="1:13">
      <c r="A115" s="65"/>
      <c r="B115" s="33" t="s">
        <v>40</v>
      </c>
      <c r="C115" s="40">
        <v>50</v>
      </c>
      <c r="D115" s="39">
        <v>3.8</v>
      </c>
      <c r="E115" s="40">
        <v>0.4</v>
      </c>
      <c r="F115" s="39">
        <v>24.6</v>
      </c>
      <c r="G115" s="40">
        <v>117.55743</v>
      </c>
      <c r="H115" s="39">
        <v>0.06</v>
      </c>
      <c r="I115" s="40">
        <v>0.01</v>
      </c>
      <c r="J115" s="39">
        <v>0</v>
      </c>
      <c r="K115" s="40">
        <v>10</v>
      </c>
      <c r="L115" s="39">
        <v>7</v>
      </c>
      <c r="M115" s="41">
        <v>0.56999999999999995</v>
      </c>
    </row>
    <row r="116" spans="1:13">
      <c r="A116" s="85"/>
      <c r="B116" s="39" t="s">
        <v>41</v>
      </c>
      <c r="C116" s="44">
        <v>40</v>
      </c>
      <c r="D116" s="43">
        <v>2.64</v>
      </c>
      <c r="E116" s="44">
        <v>0.48</v>
      </c>
      <c r="F116" s="43">
        <v>13.704000000000001</v>
      </c>
      <c r="G116" s="43">
        <v>66.16</v>
      </c>
      <c r="H116" s="43">
        <v>0.08</v>
      </c>
      <c r="I116" s="44">
        <v>0.03</v>
      </c>
      <c r="J116" s="43">
        <v>0</v>
      </c>
      <c r="K116" s="44">
        <v>14</v>
      </c>
      <c r="L116" s="43">
        <v>18.8</v>
      </c>
      <c r="M116" s="45">
        <v>1.6</v>
      </c>
    </row>
    <row r="117" spans="1:13">
      <c r="A117" s="42"/>
      <c r="B117" s="47" t="s">
        <v>42</v>
      </c>
      <c r="C117" s="47"/>
      <c r="D117" s="39">
        <f t="shared" ref="D117:M117" si="13">SUM(D108:D116)</f>
        <v>37.07</v>
      </c>
      <c r="E117" s="40">
        <f t="shared" si="13"/>
        <v>27.38</v>
      </c>
      <c r="F117" s="39">
        <f t="shared" si="13"/>
        <v>103.60400000000001</v>
      </c>
      <c r="G117" s="40">
        <f t="shared" si="13"/>
        <v>806.71742999999992</v>
      </c>
      <c r="H117" s="39">
        <f t="shared" si="13"/>
        <v>0.54</v>
      </c>
      <c r="I117" s="40">
        <f t="shared" si="13"/>
        <v>0.37000000000000011</v>
      </c>
      <c r="J117" s="39">
        <f t="shared" si="13"/>
        <v>13.51</v>
      </c>
      <c r="K117" s="40">
        <f t="shared" si="13"/>
        <v>116.39999999999999</v>
      </c>
      <c r="L117" s="39">
        <f t="shared" si="13"/>
        <v>130.41999999999999</v>
      </c>
      <c r="M117" s="41">
        <f t="shared" si="13"/>
        <v>6.7900000000000009</v>
      </c>
    </row>
    <row r="118" spans="1:13">
      <c r="A118" s="21"/>
      <c r="B118" s="47" t="s">
        <v>53</v>
      </c>
      <c r="C118" s="146"/>
      <c r="D118" s="36">
        <f t="shared" ref="D118:M118" si="14">D106+D117</f>
        <v>60.57</v>
      </c>
      <c r="E118" s="35">
        <f t="shared" si="14"/>
        <v>49.48</v>
      </c>
      <c r="F118" s="36">
        <f t="shared" si="14"/>
        <v>190.20400000000001</v>
      </c>
      <c r="G118" s="35">
        <f t="shared" si="14"/>
        <v>1448.27486</v>
      </c>
      <c r="H118" s="36">
        <f t="shared" si="14"/>
        <v>0.70000000000000007</v>
      </c>
      <c r="I118" s="39">
        <f t="shared" si="14"/>
        <v>2.56</v>
      </c>
      <c r="J118" s="41">
        <f t="shared" si="14"/>
        <v>19.23</v>
      </c>
      <c r="K118" s="35">
        <f t="shared" si="14"/>
        <v>211.1</v>
      </c>
      <c r="L118" s="36">
        <f t="shared" si="14"/>
        <v>203.85999999999999</v>
      </c>
      <c r="M118" s="37">
        <f t="shared" si="14"/>
        <v>10.23</v>
      </c>
    </row>
    <row r="119" spans="1:13">
      <c r="A119" s="65"/>
      <c r="B119" s="145" t="s">
        <v>170</v>
      </c>
      <c r="M119" s="77"/>
    </row>
    <row r="120" spans="1:13">
      <c r="A120" s="6" t="s">
        <v>9</v>
      </c>
      <c r="B120" s="62" t="s">
        <v>10</v>
      </c>
      <c r="C120" s="7" t="s">
        <v>11</v>
      </c>
      <c r="D120" s="8"/>
      <c r="E120" s="9" t="s">
        <v>12</v>
      </c>
      <c r="F120" s="10"/>
      <c r="G120" s="7" t="s">
        <v>13</v>
      </c>
      <c r="H120" s="5" t="s">
        <v>14</v>
      </c>
      <c r="I120" s="9"/>
      <c r="J120" s="11"/>
      <c r="K120" s="12"/>
      <c r="L120" s="8" t="s">
        <v>15</v>
      </c>
      <c r="M120" s="13"/>
    </row>
    <row r="121" spans="1:13">
      <c r="A121" s="65"/>
      <c r="B121" s="15" t="s">
        <v>16</v>
      </c>
      <c r="C121" s="16" t="s">
        <v>17</v>
      </c>
      <c r="D121" s="15" t="s">
        <v>18</v>
      </c>
      <c r="E121" s="16" t="s">
        <v>19</v>
      </c>
      <c r="F121" s="15" t="s">
        <v>20</v>
      </c>
      <c r="G121" s="15" t="s">
        <v>21</v>
      </c>
      <c r="H121" s="12" t="s">
        <v>22</v>
      </c>
      <c r="I121" s="17" t="s">
        <v>23</v>
      </c>
      <c r="J121" s="6" t="s">
        <v>24</v>
      </c>
      <c r="K121" s="12" t="s">
        <v>25</v>
      </c>
      <c r="L121" s="18" t="s">
        <v>26</v>
      </c>
      <c r="M121" s="149" t="s">
        <v>27</v>
      </c>
    </row>
    <row r="122" spans="1:13">
      <c r="A122" s="8">
        <v>1</v>
      </c>
      <c r="B122" s="12">
        <v>2</v>
      </c>
      <c r="C122" s="9">
        <v>3</v>
      </c>
      <c r="D122" s="12">
        <v>4</v>
      </c>
      <c r="E122" s="9">
        <v>5</v>
      </c>
      <c r="F122" s="12">
        <v>6</v>
      </c>
      <c r="G122" s="9">
        <v>7</v>
      </c>
      <c r="H122" s="12">
        <v>8</v>
      </c>
      <c r="I122" s="20">
        <v>9</v>
      </c>
      <c r="J122" s="12">
        <v>10</v>
      </c>
      <c r="K122" s="12">
        <v>11</v>
      </c>
      <c r="L122" s="9">
        <v>12</v>
      </c>
      <c r="M122" s="12">
        <v>13</v>
      </c>
    </row>
    <row r="123" spans="1:13">
      <c r="A123" s="65"/>
      <c r="B123" s="150" t="s">
        <v>165</v>
      </c>
      <c r="C123" s="9"/>
      <c r="D123" s="9"/>
      <c r="E123" s="9"/>
      <c r="F123" s="9"/>
      <c r="G123" s="9"/>
      <c r="H123" s="9"/>
      <c r="I123" s="11"/>
      <c r="J123" s="9"/>
      <c r="K123" s="9"/>
      <c r="L123" s="9"/>
      <c r="M123" s="10"/>
    </row>
    <row r="124" spans="1:13">
      <c r="A124" s="85"/>
      <c r="B124" s="12" t="s">
        <v>43</v>
      </c>
      <c r="C124" s="10">
        <v>10</v>
      </c>
      <c r="D124" s="48">
        <v>3</v>
      </c>
      <c r="E124" s="48">
        <v>3</v>
      </c>
      <c r="F124" s="48">
        <v>0</v>
      </c>
      <c r="G124" s="48">
        <v>36</v>
      </c>
      <c r="H124" s="48">
        <v>0</v>
      </c>
      <c r="I124" s="20">
        <v>7.0000000000000007E-2</v>
      </c>
      <c r="J124" s="12">
        <v>0</v>
      </c>
      <c r="K124" s="49">
        <v>100</v>
      </c>
      <c r="L124" s="48">
        <v>505</v>
      </c>
      <c r="M124" s="48">
        <v>7.0000000000000007E-2</v>
      </c>
    </row>
    <row r="125" spans="1:13">
      <c r="A125" s="157" t="s">
        <v>121</v>
      </c>
      <c r="B125" s="94" t="s">
        <v>122</v>
      </c>
      <c r="C125" s="95" t="s">
        <v>123</v>
      </c>
      <c r="D125" s="96">
        <v>20.6</v>
      </c>
      <c r="E125" s="97">
        <v>14.5</v>
      </c>
      <c r="F125" s="96">
        <v>13.9</v>
      </c>
      <c r="G125" s="96">
        <v>252</v>
      </c>
      <c r="H125" s="96">
        <v>7.0000000000000007E-2</v>
      </c>
      <c r="I125" s="96">
        <v>0.12</v>
      </c>
      <c r="J125" s="96">
        <v>0.28999999999999998</v>
      </c>
      <c r="K125" s="96">
        <v>34.65</v>
      </c>
      <c r="L125" s="96">
        <v>28.56</v>
      </c>
      <c r="M125" s="97">
        <v>1.48</v>
      </c>
    </row>
    <row r="126" spans="1:13">
      <c r="A126" s="155" t="s">
        <v>47</v>
      </c>
      <c r="B126" s="12" t="s">
        <v>48</v>
      </c>
      <c r="C126" s="9" t="s">
        <v>49</v>
      </c>
      <c r="D126" s="12">
        <v>6.6</v>
      </c>
      <c r="E126" s="12">
        <v>4.7</v>
      </c>
      <c r="F126" s="12">
        <v>39.4</v>
      </c>
      <c r="G126" s="12">
        <v>230</v>
      </c>
      <c r="H126" s="12">
        <v>7.0000000000000007E-2</v>
      </c>
      <c r="I126" s="11">
        <v>0.02</v>
      </c>
      <c r="J126" s="12">
        <v>0</v>
      </c>
      <c r="K126" s="10">
        <v>11.31</v>
      </c>
      <c r="L126" s="12">
        <v>9.07</v>
      </c>
      <c r="M126" s="12">
        <v>0.92</v>
      </c>
    </row>
    <row r="127" spans="1:13">
      <c r="A127" s="156" t="s">
        <v>50</v>
      </c>
      <c r="B127" s="12" t="s">
        <v>51</v>
      </c>
      <c r="C127" s="98" t="s">
        <v>52</v>
      </c>
      <c r="D127" s="54">
        <v>1.4</v>
      </c>
      <c r="E127" s="54">
        <v>1.4</v>
      </c>
      <c r="F127" s="54">
        <v>11.2</v>
      </c>
      <c r="G127" s="54">
        <v>61</v>
      </c>
      <c r="H127" s="54">
        <v>0.01</v>
      </c>
      <c r="I127" s="54">
        <v>2.06</v>
      </c>
      <c r="J127" s="54">
        <v>0.26</v>
      </c>
      <c r="K127" s="54">
        <v>53.06</v>
      </c>
      <c r="L127" s="54">
        <v>6.09</v>
      </c>
      <c r="M127" s="54">
        <v>7.0000000000000007E-2</v>
      </c>
    </row>
    <row r="128" spans="1:13">
      <c r="A128" s="65"/>
      <c r="B128" s="33" t="s">
        <v>40</v>
      </c>
      <c r="C128" s="40">
        <v>50</v>
      </c>
      <c r="D128" s="39">
        <v>3.8</v>
      </c>
      <c r="E128" s="40">
        <v>0.4</v>
      </c>
      <c r="F128" s="39">
        <v>24.6</v>
      </c>
      <c r="G128" s="40">
        <v>117.55743</v>
      </c>
      <c r="H128" s="39">
        <v>0.06</v>
      </c>
      <c r="I128" s="40">
        <v>0.01</v>
      </c>
      <c r="J128" s="39">
        <v>0</v>
      </c>
      <c r="K128" s="40">
        <v>10</v>
      </c>
      <c r="L128" s="39">
        <v>7</v>
      </c>
      <c r="M128" s="41">
        <v>0.56999999999999995</v>
      </c>
    </row>
    <row r="129" spans="1:13">
      <c r="A129" s="64"/>
      <c r="B129" s="26" t="s">
        <v>138</v>
      </c>
      <c r="C129" s="26"/>
      <c r="D129" s="12">
        <f t="shared" ref="D129:M129" si="15">SUM(D124:D128)</f>
        <v>35.4</v>
      </c>
      <c r="E129" s="12">
        <f t="shared" si="15"/>
        <v>23.999999999999996</v>
      </c>
      <c r="F129" s="12">
        <f t="shared" si="15"/>
        <v>89.1</v>
      </c>
      <c r="G129" s="9">
        <f t="shared" si="15"/>
        <v>696.55742999999995</v>
      </c>
      <c r="H129" s="12">
        <f t="shared" si="15"/>
        <v>0.21000000000000002</v>
      </c>
      <c r="I129" s="11">
        <f t="shared" si="15"/>
        <v>2.2799999999999998</v>
      </c>
      <c r="J129" s="12">
        <f t="shared" si="15"/>
        <v>0.55000000000000004</v>
      </c>
      <c r="K129" s="10">
        <f t="shared" si="15"/>
        <v>209.02</v>
      </c>
      <c r="L129" s="12">
        <f t="shared" si="15"/>
        <v>555.72</v>
      </c>
      <c r="M129" s="12">
        <f t="shared" si="15"/>
        <v>3.11</v>
      </c>
    </row>
    <row r="130" spans="1:13">
      <c r="A130" s="21"/>
      <c r="B130" s="26" t="s">
        <v>29</v>
      </c>
      <c r="C130" s="16"/>
      <c r="D130" s="9"/>
      <c r="E130" s="16"/>
      <c r="F130" s="9"/>
      <c r="G130" s="9"/>
      <c r="H130" s="9"/>
      <c r="I130" s="11"/>
      <c r="J130" s="16"/>
      <c r="K130" s="9"/>
      <c r="L130" s="16"/>
      <c r="M130" s="10"/>
    </row>
    <row r="131" spans="1:13">
      <c r="A131" s="88" t="s">
        <v>113</v>
      </c>
      <c r="B131" s="89" t="s">
        <v>114</v>
      </c>
      <c r="C131" s="90">
        <v>80</v>
      </c>
      <c r="D131" s="91">
        <v>0.7</v>
      </c>
      <c r="E131" s="91">
        <v>4</v>
      </c>
      <c r="F131" s="92">
        <v>5.9</v>
      </c>
      <c r="G131" s="91">
        <v>62</v>
      </c>
      <c r="H131" s="91">
        <v>0.01</v>
      </c>
      <c r="I131" s="91">
        <v>0.02</v>
      </c>
      <c r="J131" s="91">
        <v>3.16</v>
      </c>
      <c r="K131" s="91">
        <v>18.32</v>
      </c>
      <c r="L131" s="91">
        <v>10.14</v>
      </c>
      <c r="M131" s="92">
        <v>1.04</v>
      </c>
    </row>
    <row r="132" spans="1:13">
      <c r="A132" s="6" t="s">
        <v>115</v>
      </c>
      <c r="B132" s="6" t="s">
        <v>116</v>
      </c>
      <c r="C132" s="61">
        <v>250</v>
      </c>
      <c r="D132" s="27">
        <v>6.7</v>
      </c>
      <c r="E132" s="27">
        <v>4.2</v>
      </c>
      <c r="F132" s="27">
        <v>19.5</v>
      </c>
      <c r="G132" s="27">
        <v>144</v>
      </c>
      <c r="H132" s="27">
        <v>0.24</v>
      </c>
      <c r="I132" s="27">
        <v>0.11</v>
      </c>
      <c r="J132" s="69">
        <v>7.1</v>
      </c>
      <c r="K132" s="27">
        <v>31.42</v>
      </c>
      <c r="L132" s="27">
        <v>38.11</v>
      </c>
      <c r="M132" s="69">
        <v>1.9</v>
      </c>
    </row>
    <row r="133" spans="1:13">
      <c r="A133" s="15">
        <v>2009</v>
      </c>
      <c r="B133" s="93" t="s">
        <v>58</v>
      </c>
      <c r="C133" s="16"/>
      <c r="D133" s="15"/>
      <c r="E133" s="15"/>
      <c r="F133" s="15"/>
      <c r="G133" s="16"/>
      <c r="H133" s="15"/>
      <c r="I133" s="28"/>
      <c r="J133" s="16"/>
      <c r="K133" s="16"/>
      <c r="L133" s="16"/>
      <c r="M133" s="15"/>
    </row>
    <row r="134" spans="1:13">
      <c r="A134" s="14" t="s">
        <v>117</v>
      </c>
      <c r="B134" s="15" t="s">
        <v>118</v>
      </c>
      <c r="C134" s="16" t="s">
        <v>61</v>
      </c>
      <c r="D134" s="15">
        <v>16</v>
      </c>
      <c r="E134" s="15">
        <v>12.7</v>
      </c>
      <c r="F134" s="15">
        <v>3.2</v>
      </c>
      <c r="G134" s="16">
        <v>191</v>
      </c>
      <c r="H134" s="15">
        <v>0.03</v>
      </c>
      <c r="I134" s="28">
        <v>7.0000000000000007E-2</v>
      </c>
      <c r="J134" s="16">
        <v>0.06</v>
      </c>
      <c r="K134" s="16">
        <v>10.18</v>
      </c>
      <c r="L134" s="16">
        <v>19.16</v>
      </c>
      <c r="M134" s="15">
        <v>2.11</v>
      </c>
    </row>
    <row r="135" spans="1:13">
      <c r="A135" s="12" t="s">
        <v>119</v>
      </c>
      <c r="B135" s="80" t="s">
        <v>120</v>
      </c>
      <c r="C135" s="9" t="s">
        <v>49</v>
      </c>
      <c r="D135" s="12">
        <v>10.4</v>
      </c>
      <c r="E135" s="12">
        <v>6.8</v>
      </c>
      <c r="F135" s="12">
        <v>45.4</v>
      </c>
      <c r="G135" s="12">
        <v>288</v>
      </c>
      <c r="H135" s="12">
        <v>0.31</v>
      </c>
      <c r="I135" s="67">
        <v>0.16</v>
      </c>
      <c r="J135" s="12">
        <v>0</v>
      </c>
      <c r="K135" s="12">
        <v>16.88</v>
      </c>
      <c r="L135" s="9">
        <v>159.54</v>
      </c>
      <c r="M135" s="12">
        <v>5.47</v>
      </c>
    </row>
    <row r="136" spans="1:13">
      <c r="A136" s="42" t="s">
        <v>37</v>
      </c>
      <c r="B136" s="43" t="s">
        <v>38</v>
      </c>
      <c r="C136" s="44">
        <v>200</v>
      </c>
      <c r="D136" s="43">
        <v>0</v>
      </c>
      <c r="E136" s="44">
        <v>0</v>
      </c>
      <c r="F136" s="43">
        <v>20</v>
      </c>
      <c r="G136" s="44">
        <v>76</v>
      </c>
      <c r="H136" s="43">
        <v>0</v>
      </c>
      <c r="I136" s="44">
        <v>0</v>
      </c>
      <c r="J136" s="43">
        <v>0</v>
      </c>
      <c r="K136" s="44">
        <v>0.48</v>
      </c>
      <c r="L136" s="43">
        <v>0</v>
      </c>
      <c r="M136" s="45">
        <v>0.06</v>
      </c>
    </row>
    <row r="137" spans="1:13">
      <c r="A137" s="25"/>
      <c r="B137" s="36" t="s">
        <v>39</v>
      </c>
      <c r="C137" s="35"/>
      <c r="D137" s="36"/>
      <c r="E137" s="35"/>
      <c r="F137" s="36"/>
      <c r="G137" s="35"/>
      <c r="H137" s="36"/>
      <c r="I137" s="35"/>
      <c r="J137" s="36"/>
      <c r="K137" s="35"/>
      <c r="L137" s="36"/>
      <c r="M137" s="37"/>
    </row>
    <row r="138" spans="1:13">
      <c r="A138" s="34"/>
      <c r="B138" s="33" t="s">
        <v>40</v>
      </c>
      <c r="C138" s="35">
        <v>50</v>
      </c>
      <c r="D138" s="36">
        <v>3.8</v>
      </c>
      <c r="E138" s="35">
        <v>0.4</v>
      </c>
      <c r="F138" s="36">
        <v>24.6</v>
      </c>
      <c r="G138" s="35">
        <v>117.55743</v>
      </c>
      <c r="H138" s="36">
        <v>0.06</v>
      </c>
      <c r="I138" s="35">
        <v>0.01</v>
      </c>
      <c r="J138" s="36">
        <v>0</v>
      </c>
      <c r="K138" s="35">
        <v>10</v>
      </c>
      <c r="L138" s="36">
        <v>7</v>
      </c>
      <c r="M138" s="37">
        <v>0.56999999999999995</v>
      </c>
    </row>
    <row r="139" spans="1:13">
      <c r="A139" s="74"/>
      <c r="B139" s="39" t="s">
        <v>41</v>
      </c>
      <c r="C139" s="44">
        <v>40</v>
      </c>
      <c r="D139" s="43">
        <v>2.64</v>
      </c>
      <c r="E139" s="44">
        <v>0.48</v>
      </c>
      <c r="F139" s="43">
        <v>13.704000000000001</v>
      </c>
      <c r="G139" s="43">
        <v>66.16</v>
      </c>
      <c r="H139" s="43">
        <v>0.08</v>
      </c>
      <c r="I139" s="44">
        <v>0.03</v>
      </c>
      <c r="J139" s="43">
        <v>0</v>
      </c>
      <c r="K139" s="44">
        <v>14</v>
      </c>
      <c r="L139" s="43">
        <v>18.8</v>
      </c>
      <c r="M139" s="45">
        <v>1.6</v>
      </c>
    </row>
    <row r="140" spans="1:13">
      <c r="A140" s="38"/>
      <c r="B140" s="47" t="s">
        <v>42</v>
      </c>
      <c r="C140" s="47"/>
      <c r="D140" s="39">
        <f t="shared" ref="D140:M140" si="16">SUM(D131:D139)</f>
        <v>40.239999999999995</v>
      </c>
      <c r="E140" s="40">
        <f t="shared" si="16"/>
        <v>28.58</v>
      </c>
      <c r="F140" s="39">
        <f t="shared" si="16"/>
        <v>132.304</v>
      </c>
      <c r="G140" s="40">
        <f t="shared" si="16"/>
        <v>944.71742999999992</v>
      </c>
      <c r="H140" s="39">
        <f t="shared" si="16"/>
        <v>0.73000000000000009</v>
      </c>
      <c r="I140" s="40">
        <f t="shared" si="16"/>
        <v>0.4</v>
      </c>
      <c r="J140" s="39">
        <f t="shared" si="16"/>
        <v>10.32</v>
      </c>
      <c r="K140" s="40">
        <f t="shared" si="16"/>
        <v>101.28</v>
      </c>
      <c r="L140" s="39">
        <f t="shared" si="16"/>
        <v>252.75</v>
      </c>
      <c r="M140" s="41">
        <f t="shared" si="16"/>
        <v>12.75</v>
      </c>
    </row>
    <row r="141" spans="1:13">
      <c r="A141" s="140"/>
      <c r="B141" s="47" t="s">
        <v>53</v>
      </c>
      <c r="C141" s="146"/>
      <c r="D141" s="36">
        <f t="shared" ref="D141:M141" si="17">D129+D140</f>
        <v>75.639999999999986</v>
      </c>
      <c r="E141" s="35">
        <f t="shared" si="17"/>
        <v>52.58</v>
      </c>
      <c r="F141" s="36">
        <f t="shared" si="17"/>
        <v>221.404</v>
      </c>
      <c r="G141" s="35">
        <f t="shared" si="17"/>
        <v>1641.27486</v>
      </c>
      <c r="H141" s="36">
        <f t="shared" si="17"/>
        <v>0.94000000000000017</v>
      </c>
      <c r="I141" s="39">
        <f t="shared" si="17"/>
        <v>2.6799999999999997</v>
      </c>
      <c r="J141" s="41">
        <f t="shared" si="17"/>
        <v>10.870000000000001</v>
      </c>
      <c r="K141" s="35">
        <f t="shared" si="17"/>
        <v>310.3</v>
      </c>
      <c r="L141" s="36">
        <f t="shared" si="17"/>
        <v>808.47</v>
      </c>
      <c r="M141" s="37">
        <f t="shared" si="17"/>
        <v>15.86</v>
      </c>
    </row>
    <row r="142" spans="1:13">
      <c r="A142" s="21"/>
      <c r="B142" s="145" t="s">
        <v>171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51"/>
    </row>
    <row r="143" spans="1:13">
      <c r="A143" s="6" t="s">
        <v>9</v>
      </c>
      <c r="B143" s="62" t="s">
        <v>10</v>
      </c>
      <c r="C143" s="7" t="s">
        <v>11</v>
      </c>
      <c r="D143" s="8"/>
      <c r="E143" s="9" t="s">
        <v>12</v>
      </c>
      <c r="F143" s="10"/>
      <c r="G143" s="7" t="s">
        <v>13</v>
      </c>
      <c r="H143" s="5" t="s">
        <v>14</v>
      </c>
      <c r="I143" s="9"/>
      <c r="J143" s="11"/>
      <c r="K143" s="12"/>
      <c r="L143" s="8" t="s">
        <v>15</v>
      </c>
      <c r="M143" s="13"/>
    </row>
    <row r="144" spans="1:13">
      <c r="A144" s="152"/>
      <c r="B144" s="63" t="s">
        <v>16</v>
      </c>
      <c r="C144" s="16" t="s">
        <v>17</v>
      </c>
      <c r="D144" s="15" t="s">
        <v>18</v>
      </c>
      <c r="E144" s="16" t="s">
        <v>19</v>
      </c>
      <c r="F144" s="15" t="s">
        <v>20</v>
      </c>
      <c r="G144" s="15" t="s">
        <v>21</v>
      </c>
      <c r="H144" s="12" t="s">
        <v>22</v>
      </c>
      <c r="I144" s="17" t="s">
        <v>23</v>
      </c>
      <c r="J144" s="6" t="s">
        <v>24</v>
      </c>
      <c r="K144" s="12" t="s">
        <v>25</v>
      </c>
      <c r="L144" s="18" t="s">
        <v>26</v>
      </c>
      <c r="M144" s="149" t="s">
        <v>27</v>
      </c>
    </row>
    <row r="145" spans="1:13">
      <c r="A145" s="8">
        <v>1</v>
      </c>
      <c r="B145" s="12">
        <v>2</v>
      </c>
      <c r="C145" s="9">
        <v>3</v>
      </c>
      <c r="D145" s="12">
        <v>4</v>
      </c>
      <c r="E145" s="9">
        <v>5</v>
      </c>
      <c r="F145" s="12">
        <v>6</v>
      </c>
      <c r="G145" s="9">
        <v>7</v>
      </c>
      <c r="H145" s="12">
        <v>8</v>
      </c>
      <c r="I145" s="20">
        <v>9</v>
      </c>
      <c r="J145" s="12">
        <v>10</v>
      </c>
      <c r="K145" s="12">
        <v>11</v>
      </c>
      <c r="L145" s="9">
        <v>12</v>
      </c>
      <c r="M145" s="12">
        <v>13</v>
      </c>
    </row>
    <row r="146" spans="1:13">
      <c r="A146" s="21"/>
      <c r="B146" s="26" t="s">
        <v>165</v>
      </c>
      <c r="C146" s="9"/>
      <c r="D146" s="9"/>
      <c r="E146" s="9"/>
      <c r="F146" s="9"/>
      <c r="G146" s="9"/>
      <c r="H146" s="9"/>
      <c r="I146" s="11"/>
      <c r="J146" s="9"/>
      <c r="K146" s="9"/>
      <c r="L146" s="9"/>
      <c r="M146" s="10"/>
    </row>
    <row r="147" spans="1:13">
      <c r="A147" s="65"/>
      <c r="B147" s="48" t="s">
        <v>130</v>
      </c>
      <c r="C147" s="84">
        <v>90</v>
      </c>
      <c r="D147" s="48">
        <v>9.1</v>
      </c>
      <c r="E147" s="48">
        <v>4</v>
      </c>
      <c r="F147" s="48">
        <v>44.7</v>
      </c>
      <c r="G147" s="6">
        <v>210.1</v>
      </c>
      <c r="H147" s="48">
        <v>0.4</v>
      </c>
      <c r="I147" s="17">
        <v>0.02</v>
      </c>
      <c r="J147" s="48">
        <v>0.01</v>
      </c>
      <c r="K147" s="49">
        <v>34.4</v>
      </c>
      <c r="L147" s="48">
        <v>1.2</v>
      </c>
      <c r="M147" s="48">
        <v>0.3</v>
      </c>
    </row>
    <row r="148" spans="1:13">
      <c r="A148" s="110" t="s">
        <v>131</v>
      </c>
      <c r="B148" s="111" t="s">
        <v>132</v>
      </c>
      <c r="C148" s="95" t="s">
        <v>49</v>
      </c>
      <c r="D148" s="96">
        <v>4.5</v>
      </c>
      <c r="E148" s="96">
        <v>7.2</v>
      </c>
      <c r="F148" s="96">
        <v>27.6</v>
      </c>
      <c r="G148" s="112">
        <v>194</v>
      </c>
      <c r="H148" s="96">
        <v>0.05</v>
      </c>
      <c r="I148" s="96">
        <v>0.14000000000000001</v>
      </c>
      <c r="J148" s="97">
        <v>0.48</v>
      </c>
      <c r="K148" s="96">
        <v>111.24</v>
      </c>
      <c r="L148" s="96">
        <v>25.29</v>
      </c>
      <c r="M148" s="97">
        <v>0.39</v>
      </c>
    </row>
    <row r="149" spans="1:13">
      <c r="A149" s="74"/>
      <c r="B149" s="58" t="s">
        <v>133</v>
      </c>
      <c r="C149" s="74"/>
      <c r="D149" s="74"/>
      <c r="E149" s="74"/>
      <c r="F149" s="74"/>
      <c r="G149" s="74"/>
      <c r="H149" s="74"/>
      <c r="I149" s="74"/>
      <c r="J149" s="74"/>
      <c r="K149" s="76"/>
      <c r="L149" s="74"/>
      <c r="M149" s="77"/>
    </row>
    <row r="150" spans="1:13">
      <c r="A150" s="12" t="s">
        <v>101</v>
      </c>
      <c r="B150" s="55" t="s">
        <v>102</v>
      </c>
      <c r="C150" s="56">
        <v>200</v>
      </c>
      <c r="D150" s="56">
        <v>0.1</v>
      </c>
      <c r="E150" s="56">
        <v>0</v>
      </c>
      <c r="F150" s="56">
        <v>9.3000000000000007</v>
      </c>
      <c r="G150" s="11">
        <v>37</v>
      </c>
      <c r="H150" s="55">
        <v>0</v>
      </c>
      <c r="I150" s="11">
        <v>0</v>
      </c>
      <c r="J150" s="55">
        <v>1.1200000000000001</v>
      </c>
      <c r="K150" s="55">
        <v>2.73</v>
      </c>
      <c r="L150" s="56">
        <v>0.73</v>
      </c>
      <c r="M150" s="55">
        <v>0.06</v>
      </c>
    </row>
    <row r="151" spans="1:13">
      <c r="A151" s="65"/>
      <c r="B151" s="33" t="s">
        <v>40</v>
      </c>
      <c r="C151" s="32">
        <v>50</v>
      </c>
      <c r="D151" s="31">
        <v>3.8</v>
      </c>
      <c r="E151" s="32">
        <v>0.4</v>
      </c>
      <c r="F151" s="31">
        <v>24.6</v>
      </c>
      <c r="G151" s="32">
        <v>117.55743</v>
      </c>
      <c r="H151" s="31">
        <v>0.06</v>
      </c>
      <c r="I151" s="32">
        <v>0.01</v>
      </c>
      <c r="J151" s="31">
        <v>0</v>
      </c>
      <c r="K151" s="32">
        <v>10</v>
      </c>
      <c r="L151" s="31">
        <v>7</v>
      </c>
      <c r="M151" s="33">
        <v>0.56999999999999995</v>
      </c>
    </row>
    <row r="152" spans="1:13">
      <c r="A152" s="52"/>
      <c r="B152" s="26" t="s">
        <v>138</v>
      </c>
      <c r="C152" s="26"/>
      <c r="D152" s="12">
        <f t="shared" ref="D152:M152" si="18">SUM(D147:D151)</f>
        <v>17.5</v>
      </c>
      <c r="E152" s="12">
        <f>E147+E148+E150+E151</f>
        <v>11.6</v>
      </c>
      <c r="F152" s="12">
        <f t="shared" si="18"/>
        <v>106.20000000000002</v>
      </c>
      <c r="G152" s="9">
        <f t="shared" si="18"/>
        <v>558.65742999999998</v>
      </c>
      <c r="H152" s="12">
        <f t="shared" si="18"/>
        <v>0.51</v>
      </c>
      <c r="I152" s="11">
        <f t="shared" si="18"/>
        <v>0.17</v>
      </c>
      <c r="J152" s="12">
        <f t="shared" si="18"/>
        <v>1.61</v>
      </c>
      <c r="K152" s="10">
        <f t="shared" si="18"/>
        <v>158.36999999999998</v>
      </c>
      <c r="L152" s="12">
        <f t="shared" si="18"/>
        <v>34.22</v>
      </c>
      <c r="M152" s="12">
        <f t="shared" si="18"/>
        <v>1.3199999999999998</v>
      </c>
    </row>
    <row r="153" spans="1:13">
      <c r="A153" s="21"/>
      <c r="B153" s="26" t="s">
        <v>29</v>
      </c>
      <c r="C153" s="16"/>
      <c r="D153" s="9"/>
      <c r="E153" s="16"/>
      <c r="F153" s="9"/>
      <c r="G153" s="9"/>
      <c r="H153" s="9"/>
      <c r="I153" s="11"/>
      <c r="J153" s="16"/>
      <c r="K153" s="9"/>
      <c r="L153" s="16"/>
      <c r="M153" s="10"/>
    </row>
    <row r="154" spans="1:13" ht="22.5">
      <c r="A154" s="5" t="s">
        <v>181</v>
      </c>
      <c r="B154" s="158" t="s">
        <v>182</v>
      </c>
      <c r="C154" s="5">
        <v>80</v>
      </c>
      <c r="D154" s="6">
        <v>0.6</v>
      </c>
      <c r="E154" s="6">
        <v>3.8</v>
      </c>
      <c r="F154" s="6">
        <v>2.9</v>
      </c>
      <c r="G154" s="6">
        <v>48</v>
      </c>
      <c r="H154" s="6">
        <v>0.02</v>
      </c>
      <c r="I154" s="27">
        <v>0.02</v>
      </c>
      <c r="J154" s="5">
        <v>4.5599999999999996</v>
      </c>
      <c r="K154" s="6">
        <v>12</v>
      </c>
      <c r="L154" s="7">
        <v>9.66</v>
      </c>
      <c r="M154" s="6">
        <v>0.45</v>
      </c>
    </row>
    <row r="155" spans="1:13">
      <c r="A155" s="96" t="s">
        <v>124</v>
      </c>
      <c r="B155" s="99" t="s">
        <v>125</v>
      </c>
      <c r="C155" s="95">
        <v>250</v>
      </c>
      <c r="D155" s="96">
        <v>6.98</v>
      </c>
      <c r="E155" s="95">
        <v>7.65</v>
      </c>
      <c r="F155" s="96">
        <v>24.66</v>
      </c>
      <c r="G155" s="95">
        <v>195.1</v>
      </c>
      <c r="H155" s="96">
        <v>0.05</v>
      </c>
      <c r="I155" s="100">
        <v>0.09</v>
      </c>
      <c r="J155" s="97">
        <v>0.52</v>
      </c>
      <c r="K155" s="96">
        <v>108.4</v>
      </c>
      <c r="L155" s="95">
        <v>14.4</v>
      </c>
      <c r="M155" s="96">
        <v>0.32</v>
      </c>
    </row>
    <row r="156" spans="1:13">
      <c r="A156" s="65"/>
      <c r="B156" s="101" t="s">
        <v>126</v>
      </c>
      <c r="C156" s="102"/>
      <c r="D156" s="101"/>
      <c r="E156" s="102"/>
      <c r="F156" s="101"/>
      <c r="G156" s="102"/>
      <c r="H156" s="101"/>
      <c r="I156" s="103"/>
      <c r="J156" s="104"/>
      <c r="K156" s="101"/>
      <c r="L156" s="102"/>
      <c r="M156" s="101"/>
    </row>
    <row r="157" spans="1:13">
      <c r="A157" s="54" t="s">
        <v>127</v>
      </c>
      <c r="B157" s="105" t="s">
        <v>128</v>
      </c>
      <c r="C157" s="53" t="s">
        <v>129</v>
      </c>
      <c r="D157" s="54">
        <v>17.100000000000001</v>
      </c>
      <c r="E157" s="54">
        <v>21.4</v>
      </c>
      <c r="F157" s="54">
        <v>28.4</v>
      </c>
      <c r="G157" s="53">
        <v>377</v>
      </c>
      <c r="H157" s="54">
        <v>0.05</v>
      </c>
      <c r="I157" s="91">
        <v>0.08</v>
      </c>
      <c r="J157" s="106">
        <v>0.55000000000000004</v>
      </c>
      <c r="K157" s="54">
        <v>18.39</v>
      </c>
      <c r="L157" s="53">
        <v>33.9</v>
      </c>
      <c r="M157" s="54">
        <v>1.54</v>
      </c>
    </row>
    <row r="158" spans="1:13">
      <c r="A158" s="54" t="s">
        <v>65</v>
      </c>
      <c r="B158" s="107" t="s">
        <v>66</v>
      </c>
      <c r="C158" s="95">
        <v>200</v>
      </c>
      <c r="D158" s="96">
        <v>0.2</v>
      </c>
      <c r="E158" s="95">
        <v>0.1</v>
      </c>
      <c r="F158" s="96">
        <v>17.2</v>
      </c>
      <c r="G158" s="95">
        <v>68</v>
      </c>
      <c r="H158" s="96">
        <v>0.01</v>
      </c>
      <c r="I158" s="108">
        <v>0.01</v>
      </c>
      <c r="J158" s="109">
        <v>1.6</v>
      </c>
      <c r="K158" s="96">
        <v>6.03</v>
      </c>
      <c r="L158" s="95">
        <v>3.13</v>
      </c>
      <c r="M158" s="96">
        <v>0.8</v>
      </c>
    </row>
    <row r="159" spans="1:13">
      <c r="A159" s="21"/>
      <c r="B159" s="33" t="s">
        <v>40</v>
      </c>
      <c r="C159" s="40">
        <v>50</v>
      </c>
      <c r="D159" s="39">
        <v>3.8</v>
      </c>
      <c r="E159" s="40">
        <v>0.4</v>
      </c>
      <c r="F159" s="39">
        <v>24.6</v>
      </c>
      <c r="G159" s="40">
        <v>117.55743</v>
      </c>
      <c r="H159" s="39">
        <v>0.06</v>
      </c>
      <c r="I159" s="40">
        <v>0.01</v>
      </c>
      <c r="J159" s="39">
        <v>0</v>
      </c>
      <c r="K159" s="40">
        <v>10</v>
      </c>
      <c r="L159" s="39">
        <v>7</v>
      </c>
      <c r="M159" s="41">
        <v>0.56999999999999995</v>
      </c>
    </row>
    <row r="160" spans="1:13">
      <c r="A160" s="85"/>
      <c r="B160" s="39" t="s">
        <v>41</v>
      </c>
      <c r="C160" s="44">
        <v>40</v>
      </c>
      <c r="D160" s="43">
        <v>2.64</v>
      </c>
      <c r="E160" s="44">
        <v>0.48</v>
      </c>
      <c r="F160" s="43">
        <v>13.704000000000001</v>
      </c>
      <c r="G160" s="43">
        <v>66.16</v>
      </c>
      <c r="H160" s="43">
        <v>0.08</v>
      </c>
      <c r="I160" s="44">
        <v>0.03</v>
      </c>
      <c r="J160" s="43">
        <v>0</v>
      </c>
      <c r="K160" s="44">
        <v>14</v>
      </c>
      <c r="L160" s="43">
        <v>18.8</v>
      </c>
      <c r="M160" s="45">
        <v>1.6</v>
      </c>
    </row>
    <row r="161" spans="1:13">
      <c r="A161" s="38"/>
      <c r="B161" s="47" t="s">
        <v>42</v>
      </c>
      <c r="C161" s="47"/>
      <c r="D161" s="39">
        <f t="shared" ref="D161:M161" si="19">SUM(D154:D160)</f>
        <v>31.32</v>
      </c>
      <c r="E161" s="40">
        <f t="shared" si="19"/>
        <v>33.829999999999991</v>
      </c>
      <c r="F161" s="39">
        <f t="shared" si="19"/>
        <v>111.464</v>
      </c>
      <c r="G161" s="40">
        <f t="shared" si="19"/>
        <v>871.81742999999994</v>
      </c>
      <c r="H161" s="39">
        <f t="shared" si="19"/>
        <v>0.27</v>
      </c>
      <c r="I161" s="40">
        <f t="shared" si="19"/>
        <v>0.24000000000000002</v>
      </c>
      <c r="J161" s="39">
        <f t="shared" si="19"/>
        <v>7.23</v>
      </c>
      <c r="K161" s="40">
        <f t="shared" si="19"/>
        <v>168.82000000000002</v>
      </c>
      <c r="L161" s="39">
        <f t="shared" si="19"/>
        <v>86.89</v>
      </c>
      <c r="M161" s="41">
        <f t="shared" si="19"/>
        <v>5.28</v>
      </c>
    </row>
    <row r="162" spans="1:13">
      <c r="A162" s="21"/>
      <c r="B162" s="146" t="s">
        <v>53</v>
      </c>
      <c r="C162" s="146"/>
      <c r="D162" s="36">
        <f t="shared" ref="D162:M162" si="20">D152+D161</f>
        <v>48.82</v>
      </c>
      <c r="E162" s="35">
        <f t="shared" si="20"/>
        <v>45.429999999999993</v>
      </c>
      <c r="F162" s="36">
        <f t="shared" si="20"/>
        <v>217.66400000000002</v>
      </c>
      <c r="G162" s="35">
        <f t="shared" si="20"/>
        <v>1430.4748599999998</v>
      </c>
      <c r="H162" s="36">
        <f t="shared" si="20"/>
        <v>0.78</v>
      </c>
      <c r="I162" s="39">
        <f t="shared" si="20"/>
        <v>0.41000000000000003</v>
      </c>
      <c r="J162" s="41">
        <f t="shared" si="20"/>
        <v>8.84</v>
      </c>
      <c r="K162" s="35">
        <f t="shared" si="20"/>
        <v>327.19</v>
      </c>
      <c r="L162" s="36">
        <f t="shared" si="20"/>
        <v>121.11</v>
      </c>
      <c r="M162" s="37">
        <f t="shared" si="20"/>
        <v>6.6</v>
      </c>
    </row>
    <row r="163" spans="1:13">
      <c r="A163" s="21"/>
      <c r="B163" s="148" t="s">
        <v>172</v>
      </c>
      <c r="M163" s="77"/>
    </row>
    <row r="164" spans="1:13">
      <c r="A164" s="5" t="s">
        <v>9</v>
      </c>
      <c r="B164" s="6" t="s">
        <v>10</v>
      </c>
      <c r="C164" s="7" t="s">
        <v>11</v>
      </c>
      <c r="D164" s="8"/>
      <c r="E164" s="9" t="s">
        <v>12</v>
      </c>
      <c r="F164" s="10"/>
      <c r="G164" s="7" t="s">
        <v>13</v>
      </c>
      <c r="H164" s="5" t="s">
        <v>14</v>
      </c>
      <c r="I164" s="9"/>
      <c r="J164" s="11"/>
      <c r="K164" s="12"/>
      <c r="L164" s="8" t="s">
        <v>15</v>
      </c>
      <c r="M164" s="13"/>
    </row>
    <row r="165" spans="1:13">
      <c r="A165" s="65"/>
      <c r="B165" s="15" t="s">
        <v>16</v>
      </c>
      <c r="C165" s="16" t="s">
        <v>17</v>
      </c>
      <c r="D165" s="15" t="s">
        <v>18</v>
      </c>
      <c r="E165" s="16" t="s">
        <v>19</v>
      </c>
      <c r="F165" s="15" t="s">
        <v>20</v>
      </c>
      <c r="G165" s="15" t="s">
        <v>21</v>
      </c>
      <c r="H165" s="12" t="s">
        <v>22</v>
      </c>
      <c r="I165" s="17" t="s">
        <v>23</v>
      </c>
      <c r="J165" s="6" t="s">
        <v>24</v>
      </c>
      <c r="K165" s="12" t="s">
        <v>25</v>
      </c>
      <c r="L165" s="18" t="s">
        <v>26</v>
      </c>
      <c r="M165" s="19" t="s">
        <v>27</v>
      </c>
    </row>
    <row r="166" spans="1:13">
      <c r="A166" s="8">
        <v>1</v>
      </c>
      <c r="B166" s="12">
        <v>2</v>
      </c>
      <c r="C166" s="9">
        <v>3</v>
      </c>
      <c r="D166" s="12">
        <v>4</v>
      </c>
      <c r="E166" s="9">
        <v>5</v>
      </c>
      <c r="F166" s="12">
        <v>6</v>
      </c>
      <c r="G166" s="9">
        <v>7</v>
      </c>
      <c r="H166" s="12">
        <v>8</v>
      </c>
      <c r="I166" s="20">
        <v>9</v>
      </c>
      <c r="J166" s="12">
        <v>10</v>
      </c>
      <c r="K166" s="12">
        <v>11</v>
      </c>
      <c r="L166" s="9">
        <v>12</v>
      </c>
      <c r="M166" s="12">
        <v>13</v>
      </c>
    </row>
    <row r="167" spans="1:13">
      <c r="A167" s="21"/>
      <c r="B167" s="26" t="s">
        <v>165</v>
      </c>
      <c r="C167" s="9"/>
      <c r="D167" s="9"/>
      <c r="E167" s="9"/>
      <c r="F167" s="9"/>
      <c r="G167" s="9"/>
      <c r="H167" s="9"/>
      <c r="I167" s="11"/>
      <c r="J167" s="9"/>
      <c r="K167" s="9"/>
      <c r="L167" s="9"/>
      <c r="M167" s="10"/>
    </row>
    <row r="168" spans="1:13">
      <c r="A168" s="85"/>
      <c r="B168" s="12" t="s">
        <v>137</v>
      </c>
      <c r="C168" s="9">
        <v>50</v>
      </c>
      <c r="D168" s="12">
        <v>0.3</v>
      </c>
      <c r="E168" s="12">
        <v>0.1</v>
      </c>
      <c r="F168" s="12">
        <v>2.1</v>
      </c>
      <c r="G168" s="12">
        <v>9.9499999999999993</v>
      </c>
      <c r="H168" s="12">
        <v>0.03</v>
      </c>
      <c r="I168" s="11">
        <v>0.02</v>
      </c>
      <c r="J168" s="12">
        <v>12.5</v>
      </c>
      <c r="K168" s="10">
        <v>7</v>
      </c>
      <c r="L168" s="12">
        <v>10</v>
      </c>
      <c r="M168" s="48">
        <v>0.45</v>
      </c>
    </row>
    <row r="169" spans="1:13">
      <c r="A169" s="12" t="s">
        <v>44</v>
      </c>
      <c r="B169" s="50" t="s">
        <v>45</v>
      </c>
      <c r="C169" s="16" t="s">
        <v>46</v>
      </c>
      <c r="D169" s="51">
        <v>15</v>
      </c>
      <c r="E169" s="12">
        <v>21.4</v>
      </c>
      <c r="F169" s="10">
        <v>15.5</v>
      </c>
      <c r="G169" s="9">
        <v>316</v>
      </c>
      <c r="H169" s="12">
        <v>7.0000000000000007E-2</v>
      </c>
      <c r="I169" s="28">
        <v>0.11</v>
      </c>
      <c r="J169" s="15">
        <v>0.39</v>
      </c>
      <c r="K169" s="12">
        <v>22</v>
      </c>
      <c r="L169" s="9">
        <v>22.69</v>
      </c>
      <c r="M169" s="12">
        <v>1.79</v>
      </c>
    </row>
    <row r="170" spans="1:13">
      <c r="A170" s="6" t="s">
        <v>85</v>
      </c>
      <c r="B170" s="81" t="s">
        <v>86</v>
      </c>
      <c r="C170" s="7">
        <v>180</v>
      </c>
      <c r="D170" s="6">
        <v>3.7</v>
      </c>
      <c r="E170" s="7">
        <v>5.9</v>
      </c>
      <c r="F170" s="6">
        <v>24</v>
      </c>
      <c r="G170" s="7">
        <v>166</v>
      </c>
      <c r="H170" s="6">
        <v>0.14000000000000001</v>
      </c>
      <c r="I170" s="55">
        <v>0.12</v>
      </c>
      <c r="J170" s="10">
        <v>12.45</v>
      </c>
      <c r="K170" s="6">
        <v>42.72</v>
      </c>
      <c r="L170" s="7">
        <v>34.08</v>
      </c>
      <c r="M170" s="6">
        <v>1.24</v>
      </c>
    </row>
    <row r="171" spans="1:13">
      <c r="A171" s="12" t="s">
        <v>87</v>
      </c>
      <c r="B171" s="153" t="s">
        <v>88</v>
      </c>
      <c r="C171" s="62">
        <v>200</v>
      </c>
      <c r="D171" s="6">
        <v>3.3</v>
      </c>
      <c r="E171" s="7">
        <v>3.1</v>
      </c>
      <c r="F171" s="6">
        <v>13.6</v>
      </c>
      <c r="G171" s="7">
        <v>94</v>
      </c>
      <c r="H171" s="6">
        <v>0.03</v>
      </c>
      <c r="I171" s="58">
        <v>0.13</v>
      </c>
      <c r="J171" s="49">
        <v>0.52</v>
      </c>
      <c r="K171" s="6">
        <v>110.37</v>
      </c>
      <c r="L171" s="7">
        <v>26.97</v>
      </c>
      <c r="M171" s="6">
        <v>0.88</v>
      </c>
    </row>
    <row r="172" spans="1:13">
      <c r="A172" s="65"/>
      <c r="B172" s="33" t="s">
        <v>40</v>
      </c>
      <c r="C172" s="40">
        <v>50</v>
      </c>
      <c r="D172" s="39">
        <v>3.8</v>
      </c>
      <c r="E172" s="40">
        <v>0.4</v>
      </c>
      <c r="F172" s="39">
        <v>24.6</v>
      </c>
      <c r="G172" s="40">
        <v>117.55743</v>
      </c>
      <c r="H172" s="39">
        <v>0.06</v>
      </c>
      <c r="I172" s="40">
        <v>0.01</v>
      </c>
      <c r="J172" s="39">
        <v>0</v>
      </c>
      <c r="K172" s="40">
        <v>10</v>
      </c>
      <c r="L172" s="39">
        <v>7</v>
      </c>
      <c r="M172" s="41">
        <v>0.56999999999999995</v>
      </c>
    </row>
    <row r="173" spans="1:13">
      <c r="A173" s="52"/>
      <c r="B173" s="26" t="s">
        <v>138</v>
      </c>
      <c r="C173" s="26"/>
      <c r="D173" s="12">
        <f t="shared" ref="D173:M173" si="21">SUM(D168:D172)</f>
        <v>26.1</v>
      </c>
      <c r="E173" s="12">
        <f t="shared" si="21"/>
        <v>30.9</v>
      </c>
      <c r="F173" s="12">
        <f t="shared" si="21"/>
        <v>79.800000000000011</v>
      </c>
      <c r="G173" s="9">
        <f t="shared" si="21"/>
        <v>703.50743</v>
      </c>
      <c r="H173" s="12">
        <f t="shared" si="21"/>
        <v>0.33</v>
      </c>
      <c r="I173" s="11">
        <f t="shared" si="21"/>
        <v>0.39</v>
      </c>
      <c r="J173" s="12">
        <f t="shared" si="21"/>
        <v>25.86</v>
      </c>
      <c r="K173" s="10">
        <f t="shared" si="21"/>
        <v>192.09</v>
      </c>
      <c r="L173" s="12">
        <f t="shared" si="21"/>
        <v>100.74</v>
      </c>
      <c r="M173" s="12">
        <f t="shared" si="21"/>
        <v>4.9300000000000006</v>
      </c>
    </row>
    <row r="174" spans="1:13">
      <c r="A174" s="21"/>
      <c r="B174" s="26" t="s">
        <v>29</v>
      </c>
      <c r="C174" s="16"/>
      <c r="D174" s="9"/>
      <c r="E174" s="16"/>
      <c r="F174" s="9"/>
      <c r="G174" s="9"/>
      <c r="H174" s="9"/>
      <c r="I174" s="11"/>
      <c r="J174" s="16"/>
      <c r="K174" s="9"/>
      <c r="L174" s="16"/>
      <c r="M174" s="10"/>
    </row>
    <row r="175" spans="1:13">
      <c r="A175" s="8" t="s">
        <v>54</v>
      </c>
      <c r="B175" s="12" t="s">
        <v>55</v>
      </c>
      <c r="C175" s="8">
        <v>80</v>
      </c>
      <c r="D175" s="12">
        <v>1</v>
      </c>
      <c r="E175" s="12">
        <v>1.9</v>
      </c>
      <c r="F175" s="12">
        <v>5.7</v>
      </c>
      <c r="G175" s="12">
        <v>44</v>
      </c>
      <c r="H175" s="55">
        <v>0.03</v>
      </c>
      <c r="I175" s="55">
        <v>0.02</v>
      </c>
      <c r="J175" s="55">
        <v>4.1399999999999997</v>
      </c>
      <c r="K175" s="55">
        <v>18.59</v>
      </c>
      <c r="L175" s="55">
        <v>12.93</v>
      </c>
      <c r="M175" s="56">
        <v>0.54</v>
      </c>
    </row>
    <row r="176" spans="1:13">
      <c r="A176" s="6" t="s">
        <v>105</v>
      </c>
      <c r="B176" s="57" t="s">
        <v>106</v>
      </c>
      <c r="C176" s="7">
        <v>250</v>
      </c>
      <c r="D176" s="6">
        <v>2.6</v>
      </c>
      <c r="E176" s="6">
        <v>4.3</v>
      </c>
      <c r="F176" s="6">
        <v>11.6</v>
      </c>
      <c r="G176" s="7">
        <v>96</v>
      </c>
      <c r="H176" s="6">
        <v>0.02</v>
      </c>
      <c r="I176" s="58">
        <v>0.03</v>
      </c>
      <c r="J176" s="7">
        <v>0.6</v>
      </c>
      <c r="K176" s="7">
        <v>11.61</v>
      </c>
      <c r="L176" s="7">
        <v>7.18</v>
      </c>
      <c r="M176" s="6">
        <v>0.41</v>
      </c>
    </row>
    <row r="177" spans="1:13">
      <c r="A177" s="14"/>
      <c r="B177" s="15" t="s">
        <v>58</v>
      </c>
      <c r="C177" s="16"/>
      <c r="D177" s="15"/>
      <c r="E177" s="15"/>
      <c r="F177" s="15"/>
      <c r="G177" s="16"/>
      <c r="H177" s="15"/>
      <c r="I177" s="28"/>
      <c r="J177" s="16"/>
      <c r="K177" s="16"/>
      <c r="L177" s="16"/>
      <c r="M177" s="15"/>
    </row>
    <row r="178" spans="1:13">
      <c r="A178" s="54" t="s">
        <v>134</v>
      </c>
      <c r="B178" s="113" t="s">
        <v>135</v>
      </c>
      <c r="C178" s="53" t="s">
        <v>136</v>
      </c>
      <c r="D178" s="54">
        <v>14.3</v>
      </c>
      <c r="E178" s="54">
        <v>17.3</v>
      </c>
      <c r="F178" s="54">
        <v>14</v>
      </c>
      <c r="G178" s="53">
        <v>269</v>
      </c>
      <c r="H178" s="91">
        <v>0.09</v>
      </c>
      <c r="I178" s="106">
        <v>0.13</v>
      </c>
      <c r="J178" s="54">
        <v>10.52</v>
      </c>
      <c r="K178" s="114">
        <v>34.6</v>
      </c>
      <c r="L178" s="53">
        <v>41.35</v>
      </c>
      <c r="M178" s="54">
        <v>2.54</v>
      </c>
    </row>
    <row r="179" spans="1:13">
      <c r="A179" s="54" t="s">
        <v>65</v>
      </c>
      <c r="B179" s="105" t="s">
        <v>66</v>
      </c>
      <c r="C179" s="53">
        <v>200</v>
      </c>
      <c r="D179" s="54">
        <v>0.2</v>
      </c>
      <c r="E179" s="53">
        <v>0.1</v>
      </c>
      <c r="F179" s="54">
        <v>17.2</v>
      </c>
      <c r="G179" s="53">
        <v>68</v>
      </c>
      <c r="H179" s="54">
        <v>0.01</v>
      </c>
      <c r="I179" s="114">
        <v>0.01</v>
      </c>
      <c r="J179" s="54">
        <v>1.6</v>
      </c>
      <c r="K179" s="54">
        <v>6.03</v>
      </c>
      <c r="L179" s="53">
        <v>3.13</v>
      </c>
      <c r="M179" s="54">
        <v>0.8</v>
      </c>
    </row>
    <row r="180" spans="1:13">
      <c r="A180" s="21"/>
      <c r="B180" s="33" t="s">
        <v>40</v>
      </c>
      <c r="C180" s="40">
        <v>50</v>
      </c>
      <c r="D180" s="39">
        <v>3.8</v>
      </c>
      <c r="E180" s="40">
        <v>0.4</v>
      </c>
      <c r="F180" s="39">
        <v>24.6</v>
      </c>
      <c r="G180" s="40">
        <v>117.55743</v>
      </c>
      <c r="H180" s="39">
        <v>0.06</v>
      </c>
      <c r="I180" s="40">
        <v>0.01</v>
      </c>
      <c r="J180" s="39">
        <v>0</v>
      </c>
      <c r="K180" s="40">
        <v>10</v>
      </c>
      <c r="L180" s="39">
        <v>7</v>
      </c>
      <c r="M180" s="41">
        <v>0.56999999999999995</v>
      </c>
    </row>
    <row r="181" spans="1:13">
      <c r="A181" s="74"/>
      <c r="B181" s="39" t="s">
        <v>41</v>
      </c>
      <c r="C181" s="44">
        <v>40</v>
      </c>
      <c r="D181" s="43">
        <v>2.64</v>
      </c>
      <c r="E181" s="44">
        <v>0.48</v>
      </c>
      <c r="F181" s="43">
        <v>13.704000000000001</v>
      </c>
      <c r="G181" s="43">
        <v>66.16</v>
      </c>
      <c r="H181" s="43">
        <v>0.08</v>
      </c>
      <c r="I181" s="44">
        <v>0.03</v>
      </c>
      <c r="J181" s="43">
        <v>0</v>
      </c>
      <c r="K181" s="44">
        <v>14</v>
      </c>
      <c r="L181" s="43">
        <v>18.8</v>
      </c>
      <c r="M181" s="45">
        <v>1.6</v>
      </c>
    </row>
    <row r="182" spans="1:13">
      <c r="A182" s="38"/>
      <c r="B182" s="47" t="s">
        <v>42</v>
      </c>
      <c r="C182" s="47"/>
      <c r="D182" s="39">
        <f t="shared" ref="D182:M182" si="22">SUM(D175:D181)</f>
        <v>24.540000000000003</v>
      </c>
      <c r="E182" s="40">
        <f t="shared" si="22"/>
        <v>24.48</v>
      </c>
      <c r="F182" s="39">
        <f t="shared" si="22"/>
        <v>86.804000000000002</v>
      </c>
      <c r="G182" s="40">
        <f t="shared" si="22"/>
        <v>660.71742999999992</v>
      </c>
      <c r="H182" s="39">
        <f t="shared" si="22"/>
        <v>0.29000000000000004</v>
      </c>
      <c r="I182" s="40">
        <f t="shared" si="22"/>
        <v>0.23</v>
      </c>
      <c r="J182" s="39">
        <f t="shared" si="22"/>
        <v>16.86</v>
      </c>
      <c r="K182" s="40">
        <f t="shared" si="22"/>
        <v>94.83</v>
      </c>
      <c r="L182" s="39">
        <f t="shared" si="22"/>
        <v>90.39</v>
      </c>
      <c r="M182" s="41">
        <f t="shared" si="22"/>
        <v>6.4600000000000009</v>
      </c>
    </row>
    <row r="183" spans="1:13">
      <c r="A183" s="34"/>
      <c r="B183" s="146" t="s">
        <v>53</v>
      </c>
      <c r="C183" s="146"/>
      <c r="D183" s="36">
        <f t="shared" ref="D183:M183" si="23">D173+D182</f>
        <v>50.64</v>
      </c>
      <c r="E183" s="35">
        <f t="shared" si="23"/>
        <v>55.379999999999995</v>
      </c>
      <c r="F183" s="36">
        <f t="shared" si="23"/>
        <v>166.60400000000001</v>
      </c>
      <c r="G183" s="35">
        <f t="shared" si="23"/>
        <v>1364.2248599999998</v>
      </c>
      <c r="H183" s="36">
        <f t="shared" si="23"/>
        <v>0.62000000000000011</v>
      </c>
      <c r="I183" s="39">
        <f t="shared" si="23"/>
        <v>0.62</v>
      </c>
      <c r="J183" s="41">
        <f t="shared" si="23"/>
        <v>42.72</v>
      </c>
      <c r="K183" s="35">
        <f t="shared" si="23"/>
        <v>286.92</v>
      </c>
      <c r="L183" s="36">
        <f t="shared" si="23"/>
        <v>191.13</v>
      </c>
      <c r="M183" s="37">
        <f t="shared" si="23"/>
        <v>11.39</v>
      </c>
    </row>
    <row r="184" spans="1:13">
      <c r="A184" s="21"/>
      <c r="B184" s="147" t="s">
        <v>173</v>
      </c>
      <c r="M184" s="77"/>
    </row>
    <row r="185" spans="1:13">
      <c r="A185" s="6" t="s">
        <v>9</v>
      </c>
      <c r="B185" s="48" t="s">
        <v>10</v>
      </c>
      <c r="C185" s="7" t="s">
        <v>11</v>
      </c>
      <c r="D185" s="8"/>
      <c r="E185" s="9" t="s">
        <v>12</v>
      </c>
      <c r="F185" s="10"/>
      <c r="G185" s="7" t="s">
        <v>13</v>
      </c>
      <c r="H185" s="5" t="s">
        <v>14</v>
      </c>
      <c r="I185" s="9"/>
      <c r="J185" s="11"/>
      <c r="K185" s="12"/>
      <c r="L185" s="8" t="s">
        <v>15</v>
      </c>
      <c r="M185" s="13"/>
    </row>
    <row r="186" spans="1:13">
      <c r="A186" s="65"/>
      <c r="B186" s="15" t="s">
        <v>16</v>
      </c>
      <c r="C186" s="16" t="s">
        <v>17</v>
      </c>
      <c r="D186" s="15" t="s">
        <v>18</v>
      </c>
      <c r="E186" s="16" t="s">
        <v>19</v>
      </c>
      <c r="F186" s="15" t="s">
        <v>20</v>
      </c>
      <c r="G186" s="15" t="s">
        <v>21</v>
      </c>
      <c r="H186" s="12" t="s">
        <v>22</v>
      </c>
      <c r="I186" s="17" t="s">
        <v>23</v>
      </c>
      <c r="J186" s="6" t="s">
        <v>24</v>
      </c>
      <c r="K186" s="12" t="s">
        <v>25</v>
      </c>
      <c r="L186" s="18" t="s">
        <v>26</v>
      </c>
      <c r="M186" s="19" t="s">
        <v>27</v>
      </c>
    </row>
    <row r="187" spans="1:13">
      <c r="A187" s="8">
        <v>1</v>
      </c>
      <c r="B187" s="12">
        <v>2</v>
      </c>
      <c r="C187" s="9">
        <v>3</v>
      </c>
      <c r="D187" s="12">
        <v>4</v>
      </c>
      <c r="E187" s="9">
        <v>5</v>
      </c>
      <c r="F187" s="12">
        <v>6</v>
      </c>
      <c r="G187" s="9">
        <v>7</v>
      </c>
      <c r="H187" s="12">
        <v>8</v>
      </c>
      <c r="I187" s="20">
        <v>9</v>
      </c>
      <c r="J187" s="12">
        <v>10</v>
      </c>
      <c r="K187" s="12">
        <v>11</v>
      </c>
      <c r="L187" s="9">
        <v>12</v>
      </c>
      <c r="M187" s="12">
        <v>13</v>
      </c>
    </row>
    <row r="188" spans="1:13">
      <c r="A188" s="21"/>
      <c r="B188" s="26" t="s">
        <v>165</v>
      </c>
      <c r="C188" s="9"/>
      <c r="D188" s="9"/>
      <c r="E188" s="9"/>
      <c r="F188" s="9"/>
      <c r="G188" s="9"/>
      <c r="H188" s="9"/>
      <c r="I188" s="11"/>
      <c r="J188" s="9"/>
      <c r="K188" s="9"/>
      <c r="L188" s="9"/>
      <c r="M188" s="10"/>
    </row>
    <row r="189" spans="1:13">
      <c r="A189" s="65"/>
      <c r="B189" s="12" t="s">
        <v>43</v>
      </c>
      <c r="C189" s="10">
        <v>10</v>
      </c>
      <c r="D189" s="48">
        <v>3</v>
      </c>
      <c r="E189" s="48">
        <v>3</v>
      </c>
      <c r="F189" s="48">
        <v>0</v>
      </c>
      <c r="G189" s="48">
        <v>36</v>
      </c>
      <c r="H189" s="48">
        <v>0</v>
      </c>
      <c r="I189" s="20">
        <v>7.0000000000000007E-2</v>
      </c>
      <c r="J189" s="12">
        <v>0</v>
      </c>
      <c r="K189" s="49">
        <v>100</v>
      </c>
      <c r="L189" s="48">
        <v>505</v>
      </c>
      <c r="M189" s="48">
        <v>7.0000000000000007E-2</v>
      </c>
    </row>
    <row r="190" spans="1:13">
      <c r="A190" s="122" t="s">
        <v>144</v>
      </c>
      <c r="B190" s="89" t="s">
        <v>145</v>
      </c>
      <c r="C190" s="53" t="s">
        <v>146</v>
      </c>
      <c r="D190" s="54">
        <v>11.7</v>
      </c>
      <c r="E190" s="54">
        <v>18.100000000000001</v>
      </c>
      <c r="F190" s="106">
        <v>2.1</v>
      </c>
      <c r="G190" s="114">
        <v>218</v>
      </c>
      <c r="H190" s="54">
        <v>0.05</v>
      </c>
      <c r="I190" s="54">
        <v>0.36</v>
      </c>
      <c r="J190" s="54">
        <v>0.17</v>
      </c>
      <c r="K190" s="54">
        <v>80.02</v>
      </c>
      <c r="L190" s="54">
        <v>13.44</v>
      </c>
      <c r="M190" s="54">
        <v>2</v>
      </c>
    </row>
    <row r="191" spans="1:13">
      <c r="A191" s="12" t="s">
        <v>101</v>
      </c>
      <c r="B191" s="55" t="s">
        <v>102</v>
      </c>
      <c r="C191" s="69">
        <v>200</v>
      </c>
      <c r="D191" s="69">
        <v>0.1</v>
      </c>
      <c r="E191" s="69">
        <v>0</v>
      </c>
      <c r="F191" s="69">
        <v>9.3000000000000007</v>
      </c>
      <c r="G191" s="123">
        <v>37</v>
      </c>
      <c r="H191" s="58">
        <v>0</v>
      </c>
      <c r="I191" s="28">
        <v>0</v>
      </c>
      <c r="J191" s="58">
        <v>1.1200000000000001</v>
      </c>
      <c r="K191" s="123">
        <v>2.73</v>
      </c>
      <c r="L191" s="58">
        <v>0.73</v>
      </c>
      <c r="M191" s="27">
        <v>0.06</v>
      </c>
    </row>
    <row r="192" spans="1:13">
      <c r="A192" s="21"/>
      <c r="B192" s="33" t="s">
        <v>40</v>
      </c>
      <c r="C192" s="40">
        <v>50</v>
      </c>
      <c r="D192" s="39">
        <v>3.8</v>
      </c>
      <c r="E192" s="40">
        <v>0.4</v>
      </c>
      <c r="F192" s="39">
        <v>24.6</v>
      </c>
      <c r="G192" s="40">
        <v>117.55743</v>
      </c>
      <c r="H192" s="39">
        <v>0.06</v>
      </c>
      <c r="I192" s="40">
        <v>0.01</v>
      </c>
      <c r="J192" s="39">
        <v>0</v>
      </c>
      <c r="K192" s="40">
        <v>10</v>
      </c>
      <c r="L192" s="39">
        <v>7</v>
      </c>
      <c r="M192" s="41">
        <v>0.56999999999999995</v>
      </c>
    </row>
    <row r="193" spans="1:13">
      <c r="A193" s="21"/>
      <c r="B193" s="31" t="s">
        <v>147</v>
      </c>
      <c r="C193" s="32">
        <v>150</v>
      </c>
      <c r="D193" s="31">
        <v>0.6</v>
      </c>
      <c r="E193" s="32">
        <v>0.6</v>
      </c>
      <c r="F193" s="31">
        <v>14.7</v>
      </c>
      <c r="G193" s="32">
        <v>71</v>
      </c>
      <c r="H193" s="31">
        <v>0.05</v>
      </c>
      <c r="I193" s="32">
        <v>0.03</v>
      </c>
      <c r="J193" s="31">
        <v>15</v>
      </c>
      <c r="K193" s="32">
        <v>24</v>
      </c>
      <c r="L193" s="31">
        <v>13.5</v>
      </c>
      <c r="M193" s="33">
        <v>3.3</v>
      </c>
    </row>
    <row r="194" spans="1:13">
      <c r="A194" s="21"/>
      <c r="B194" s="26" t="s">
        <v>138</v>
      </c>
      <c r="C194" s="124"/>
      <c r="D194" s="12">
        <f>D189+D190+D191+D192+D193</f>
        <v>19.2</v>
      </c>
      <c r="E194" s="12">
        <f>E189+E190+E191+E192+E193</f>
        <v>22.1</v>
      </c>
      <c r="F194" s="12">
        <f>F189+F190+F191+F192+F193</f>
        <v>50.7</v>
      </c>
      <c r="G194" s="9">
        <f>G189+G190+G191+G192+G193</f>
        <v>479.55743000000001</v>
      </c>
      <c r="H194" s="12">
        <f t="shared" ref="H194:M194" si="24">SUM(H189:H193)</f>
        <v>0.16</v>
      </c>
      <c r="I194" s="11">
        <f t="shared" si="24"/>
        <v>0.47</v>
      </c>
      <c r="J194" s="12">
        <f t="shared" si="24"/>
        <v>16.29</v>
      </c>
      <c r="K194" s="10">
        <f t="shared" si="24"/>
        <v>216.74999999999997</v>
      </c>
      <c r="L194" s="12">
        <f t="shared" si="24"/>
        <v>539.67000000000007</v>
      </c>
      <c r="M194" s="12">
        <f t="shared" si="24"/>
        <v>6</v>
      </c>
    </row>
    <row r="195" spans="1:13">
      <c r="A195" s="52"/>
      <c r="B195" s="26" t="s">
        <v>29</v>
      </c>
      <c r="C195" s="16"/>
      <c r="D195" s="9"/>
      <c r="E195" s="16"/>
      <c r="F195" s="9"/>
      <c r="G195" s="9"/>
      <c r="H195" s="9"/>
      <c r="I195" s="11"/>
      <c r="J195" s="16"/>
      <c r="K195" s="9"/>
      <c r="L195" s="16"/>
      <c r="M195" s="10"/>
    </row>
    <row r="196" spans="1:13">
      <c r="A196" s="5" t="s">
        <v>175</v>
      </c>
      <c r="B196" s="12" t="s">
        <v>176</v>
      </c>
      <c r="C196" s="5">
        <v>80</v>
      </c>
      <c r="D196" s="6">
        <v>1.2</v>
      </c>
      <c r="E196" s="6">
        <v>2.8</v>
      </c>
      <c r="F196" s="6">
        <v>5.9</v>
      </c>
      <c r="G196" s="6">
        <v>53</v>
      </c>
      <c r="H196" s="6">
        <v>0.05</v>
      </c>
      <c r="I196" s="27">
        <v>0.03</v>
      </c>
      <c r="J196" s="5">
        <v>2.29</v>
      </c>
      <c r="K196" s="6">
        <v>14.31</v>
      </c>
      <c r="L196" s="7">
        <v>14.53</v>
      </c>
      <c r="M196" s="6">
        <v>0.45</v>
      </c>
    </row>
    <row r="197" spans="1:13">
      <c r="A197" s="6" t="s">
        <v>139</v>
      </c>
      <c r="B197" s="116" t="s">
        <v>140</v>
      </c>
      <c r="C197" s="7" t="s">
        <v>32</v>
      </c>
      <c r="D197" s="6">
        <v>2.1</v>
      </c>
      <c r="E197" s="7">
        <v>5.2</v>
      </c>
      <c r="F197" s="6">
        <v>15.4</v>
      </c>
      <c r="G197" s="7">
        <v>119</v>
      </c>
      <c r="H197" s="6">
        <v>0.08</v>
      </c>
      <c r="I197" s="27">
        <v>0.05</v>
      </c>
      <c r="J197" s="7">
        <v>6.7</v>
      </c>
      <c r="K197" s="6">
        <v>15.05</v>
      </c>
      <c r="L197" s="7">
        <v>22.5</v>
      </c>
      <c r="M197" s="6">
        <v>0.84</v>
      </c>
    </row>
    <row r="198" spans="1:13">
      <c r="A198" s="74"/>
      <c r="B198" s="63" t="s">
        <v>77</v>
      </c>
      <c r="C198" s="16"/>
      <c r="D198" s="15"/>
      <c r="E198" s="16"/>
      <c r="F198" s="15"/>
      <c r="G198" s="16"/>
      <c r="H198" s="15"/>
      <c r="I198" s="28"/>
      <c r="J198" s="16"/>
      <c r="K198" s="15"/>
      <c r="L198" s="16"/>
      <c r="M198" s="15"/>
    </row>
    <row r="199" spans="1:13">
      <c r="A199" s="117" t="s">
        <v>92</v>
      </c>
      <c r="B199" s="118" t="s">
        <v>93</v>
      </c>
      <c r="C199" s="119" t="s">
        <v>141</v>
      </c>
      <c r="D199" s="119">
        <v>25.4</v>
      </c>
      <c r="E199" s="120">
        <v>25.8</v>
      </c>
      <c r="F199" s="119">
        <v>23</v>
      </c>
      <c r="G199" s="120">
        <v>429</v>
      </c>
      <c r="H199" s="118">
        <v>0.19</v>
      </c>
      <c r="I199" s="118">
        <v>0.23</v>
      </c>
      <c r="J199" s="119">
        <v>10.65</v>
      </c>
      <c r="K199" s="119">
        <v>29.97</v>
      </c>
      <c r="L199" s="119">
        <v>61.07</v>
      </c>
      <c r="M199" s="121">
        <v>4.6500000000000004</v>
      </c>
    </row>
    <row r="200" spans="1:13">
      <c r="A200" s="12" t="s">
        <v>142</v>
      </c>
      <c r="B200" s="93" t="s">
        <v>143</v>
      </c>
      <c r="C200" s="9">
        <v>200</v>
      </c>
      <c r="D200" s="12">
        <v>1.3</v>
      </c>
      <c r="E200" s="12">
        <v>0.1</v>
      </c>
      <c r="F200" s="12">
        <v>32.4</v>
      </c>
      <c r="G200" s="9">
        <v>130</v>
      </c>
      <c r="H200" s="12">
        <v>0.02</v>
      </c>
      <c r="I200" s="28">
        <v>0.05</v>
      </c>
      <c r="J200" s="9">
        <v>0.4</v>
      </c>
      <c r="K200" s="12">
        <v>39.4</v>
      </c>
      <c r="L200" s="9">
        <v>24.94</v>
      </c>
      <c r="M200" s="12">
        <v>0.84</v>
      </c>
    </row>
    <row r="201" spans="1:13">
      <c r="A201" s="85"/>
      <c r="B201" s="33" t="s">
        <v>40</v>
      </c>
      <c r="C201" s="37">
        <v>50</v>
      </c>
      <c r="D201" s="36">
        <v>3.8</v>
      </c>
      <c r="E201" s="35">
        <v>0.4</v>
      </c>
      <c r="F201" s="36">
        <v>24.6</v>
      </c>
      <c r="G201" s="35">
        <v>117.55743</v>
      </c>
      <c r="H201" s="36">
        <v>0.06</v>
      </c>
      <c r="I201" s="35">
        <v>0.01</v>
      </c>
      <c r="J201" s="36">
        <v>0</v>
      </c>
      <c r="K201" s="35">
        <v>10</v>
      </c>
      <c r="L201" s="36">
        <v>7</v>
      </c>
      <c r="M201" s="37">
        <v>0.56999999999999995</v>
      </c>
    </row>
    <row r="202" spans="1:13">
      <c r="A202" s="65"/>
      <c r="B202" s="39" t="s">
        <v>41</v>
      </c>
      <c r="C202" s="44">
        <v>40</v>
      </c>
      <c r="D202" s="43">
        <v>2.64</v>
      </c>
      <c r="E202" s="44">
        <v>0.48</v>
      </c>
      <c r="F202" s="43">
        <v>13.704000000000001</v>
      </c>
      <c r="G202" s="43">
        <v>66.16</v>
      </c>
      <c r="H202" s="43">
        <v>0.08</v>
      </c>
      <c r="I202" s="44">
        <v>0.03</v>
      </c>
      <c r="J202" s="43">
        <v>0</v>
      </c>
      <c r="K202" s="44">
        <v>14</v>
      </c>
      <c r="L202" s="43">
        <v>18.8</v>
      </c>
      <c r="M202" s="45">
        <v>1.6</v>
      </c>
    </row>
    <row r="203" spans="1:13">
      <c r="A203" s="21"/>
      <c r="B203" s="47" t="s">
        <v>42</v>
      </c>
      <c r="C203" s="47"/>
      <c r="D203" s="39">
        <f t="shared" ref="D203:J203" si="25">D196+D197+D199+D200+D201+D202</f>
        <v>36.44</v>
      </c>
      <c r="E203" s="40">
        <f t="shared" si="25"/>
        <v>34.779999999999994</v>
      </c>
      <c r="F203" s="39">
        <f t="shared" si="25"/>
        <v>115.00399999999999</v>
      </c>
      <c r="G203" s="40">
        <f t="shared" si="25"/>
        <v>914.71742999999992</v>
      </c>
      <c r="H203" s="39">
        <f t="shared" si="25"/>
        <v>0.48000000000000004</v>
      </c>
      <c r="I203" s="40">
        <f t="shared" si="25"/>
        <v>0.4</v>
      </c>
      <c r="J203" s="39">
        <f t="shared" si="25"/>
        <v>20.04</v>
      </c>
      <c r="K203" s="40">
        <f>SUM(K189:K202)</f>
        <v>556.2299999999999</v>
      </c>
      <c r="L203" s="39">
        <f>SUM(L189:L202)</f>
        <v>1228.18</v>
      </c>
      <c r="M203" s="41">
        <f>M196+M197+M199+M200+M201+M202</f>
        <v>8.9500000000000011</v>
      </c>
    </row>
    <row r="204" spans="1:13">
      <c r="A204" s="25"/>
      <c r="B204" s="47" t="s">
        <v>53</v>
      </c>
      <c r="C204" s="146"/>
      <c r="D204" s="36">
        <f t="shared" ref="D204:M204" si="26">D194+D203</f>
        <v>55.64</v>
      </c>
      <c r="E204" s="35">
        <f t="shared" si="26"/>
        <v>56.879999999999995</v>
      </c>
      <c r="F204" s="36">
        <f t="shared" si="26"/>
        <v>165.70400000000001</v>
      </c>
      <c r="G204" s="35">
        <f t="shared" si="26"/>
        <v>1394.27486</v>
      </c>
      <c r="H204" s="36">
        <f t="shared" si="26"/>
        <v>0.64</v>
      </c>
      <c r="I204" s="39">
        <f t="shared" si="26"/>
        <v>0.87</v>
      </c>
      <c r="J204" s="41">
        <f t="shared" si="26"/>
        <v>36.33</v>
      </c>
      <c r="K204" s="35">
        <f t="shared" si="26"/>
        <v>772.9799999999999</v>
      </c>
      <c r="L204" s="36">
        <f t="shared" si="26"/>
        <v>1767.8500000000001</v>
      </c>
      <c r="M204" s="41">
        <f t="shared" si="26"/>
        <v>14.950000000000001</v>
      </c>
    </row>
    <row r="205" spans="1:13">
      <c r="A205" s="38"/>
      <c r="B205" s="147" t="s">
        <v>174</v>
      </c>
      <c r="M205" s="77"/>
    </row>
    <row r="206" spans="1:13">
      <c r="A206" s="6" t="s">
        <v>9</v>
      </c>
      <c r="B206" s="62" t="s">
        <v>10</v>
      </c>
      <c r="C206" s="7" t="s">
        <v>11</v>
      </c>
      <c r="D206" s="8"/>
      <c r="E206" s="9" t="s">
        <v>12</v>
      </c>
      <c r="F206" s="10"/>
      <c r="G206" s="7" t="s">
        <v>13</v>
      </c>
      <c r="H206" s="5" t="s">
        <v>14</v>
      </c>
      <c r="I206" s="9"/>
      <c r="J206" s="11"/>
      <c r="K206" s="12"/>
      <c r="L206" s="8" t="s">
        <v>15</v>
      </c>
      <c r="M206" s="13"/>
    </row>
    <row r="207" spans="1:13">
      <c r="A207" s="76"/>
      <c r="B207" s="63" t="s">
        <v>16</v>
      </c>
      <c r="C207" s="16" t="s">
        <v>17</v>
      </c>
      <c r="D207" s="15" t="s">
        <v>18</v>
      </c>
      <c r="E207" s="16" t="s">
        <v>19</v>
      </c>
      <c r="F207" s="15" t="s">
        <v>20</v>
      </c>
      <c r="G207" s="15" t="s">
        <v>21</v>
      </c>
      <c r="H207" s="12" t="s">
        <v>22</v>
      </c>
      <c r="I207" s="17" t="s">
        <v>23</v>
      </c>
      <c r="J207" s="6" t="s">
        <v>24</v>
      </c>
      <c r="K207" s="12" t="s">
        <v>25</v>
      </c>
      <c r="L207" s="18" t="s">
        <v>26</v>
      </c>
      <c r="M207" s="149" t="s">
        <v>27</v>
      </c>
    </row>
    <row r="208" spans="1:13">
      <c r="A208" s="12">
        <v>1</v>
      </c>
      <c r="B208" s="10">
        <v>2</v>
      </c>
      <c r="C208" s="9">
        <v>3</v>
      </c>
      <c r="D208" s="12">
        <v>4</v>
      </c>
      <c r="E208" s="9">
        <v>5</v>
      </c>
      <c r="F208" s="12">
        <v>6</v>
      </c>
      <c r="G208" s="9">
        <v>7</v>
      </c>
      <c r="H208" s="12">
        <v>8</v>
      </c>
      <c r="I208" s="20">
        <v>9</v>
      </c>
      <c r="J208" s="12">
        <v>10</v>
      </c>
      <c r="K208" s="12">
        <v>11</v>
      </c>
      <c r="L208" s="9">
        <v>12</v>
      </c>
      <c r="M208" s="12">
        <v>13</v>
      </c>
    </row>
    <row r="209" spans="1:13">
      <c r="A209" s="65"/>
      <c r="B209" s="26" t="s">
        <v>165</v>
      </c>
      <c r="C209" s="9"/>
      <c r="D209" s="9"/>
      <c r="E209" s="9"/>
      <c r="F209" s="9"/>
      <c r="G209" s="9"/>
      <c r="H209" s="9"/>
      <c r="I209" s="11"/>
      <c r="J209" s="9"/>
      <c r="K209" s="9"/>
      <c r="L209" s="9"/>
      <c r="M209" s="12"/>
    </row>
    <row r="210" spans="1:13">
      <c r="A210" s="12" t="s">
        <v>155</v>
      </c>
      <c r="B210" s="10" t="s">
        <v>156</v>
      </c>
      <c r="C210" s="9" t="s">
        <v>49</v>
      </c>
      <c r="D210" s="12">
        <v>7.2</v>
      </c>
      <c r="E210" s="12">
        <v>7.2</v>
      </c>
      <c r="F210" s="12">
        <v>36.799999999999997</v>
      </c>
      <c r="G210" s="12">
        <v>242</v>
      </c>
      <c r="H210" s="10">
        <v>0.14000000000000001</v>
      </c>
      <c r="I210" s="56">
        <v>0.16</v>
      </c>
      <c r="J210" s="48">
        <v>0.44</v>
      </c>
      <c r="K210" s="12">
        <v>116.39</v>
      </c>
      <c r="L210" s="8">
        <v>36.4</v>
      </c>
      <c r="M210" s="12">
        <v>2.11</v>
      </c>
    </row>
    <row r="211" spans="1:13">
      <c r="A211" s="60" t="s">
        <v>157</v>
      </c>
      <c r="B211" s="125" t="s">
        <v>158</v>
      </c>
      <c r="C211" s="40">
        <v>100</v>
      </c>
      <c r="D211" s="41">
        <v>7.8</v>
      </c>
      <c r="E211" s="39">
        <v>5.8</v>
      </c>
      <c r="F211" s="39">
        <v>21</v>
      </c>
      <c r="G211" s="39">
        <v>291</v>
      </c>
      <c r="H211" s="39">
        <v>0.09</v>
      </c>
      <c r="I211" s="41">
        <v>0.04</v>
      </c>
      <c r="J211" s="39">
        <v>0.04</v>
      </c>
      <c r="K211" s="39">
        <v>23.69</v>
      </c>
      <c r="L211" s="40">
        <v>11.1</v>
      </c>
      <c r="M211" s="39">
        <v>0.84</v>
      </c>
    </row>
    <row r="212" spans="1:13">
      <c r="A212" s="12" t="s">
        <v>72</v>
      </c>
      <c r="B212" s="49" t="s">
        <v>73</v>
      </c>
      <c r="C212" s="84">
        <v>200</v>
      </c>
      <c r="D212" s="15">
        <v>0.1</v>
      </c>
      <c r="E212" s="15">
        <v>0</v>
      </c>
      <c r="F212" s="12">
        <v>9.1</v>
      </c>
      <c r="G212" s="12">
        <v>35</v>
      </c>
      <c r="H212" s="10">
        <v>0</v>
      </c>
      <c r="I212" s="55">
        <v>0</v>
      </c>
      <c r="J212" s="49">
        <v>0</v>
      </c>
      <c r="K212" s="15">
        <v>0.26</v>
      </c>
      <c r="L212" s="14">
        <v>0</v>
      </c>
      <c r="M212" s="48">
        <v>0.03</v>
      </c>
    </row>
    <row r="213" spans="1:13">
      <c r="A213" s="85"/>
      <c r="B213" s="33" t="s">
        <v>40</v>
      </c>
      <c r="C213" s="32">
        <v>50</v>
      </c>
      <c r="D213" s="31">
        <v>3.8</v>
      </c>
      <c r="E213" s="32">
        <v>0.4</v>
      </c>
      <c r="F213" s="31">
        <v>24.6</v>
      </c>
      <c r="G213" s="32">
        <v>117.55743</v>
      </c>
      <c r="H213" s="31">
        <v>0.06</v>
      </c>
      <c r="I213" s="32">
        <v>0.01</v>
      </c>
      <c r="J213" s="31">
        <v>0</v>
      </c>
      <c r="K213" s="32">
        <v>10</v>
      </c>
      <c r="L213" s="46">
        <v>7</v>
      </c>
      <c r="M213" s="31">
        <v>0.56999999999999995</v>
      </c>
    </row>
    <row r="214" spans="1:13">
      <c r="A214" s="65"/>
      <c r="B214" s="36" t="s">
        <v>74</v>
      </c>
      <c r="C214" s="32">
        <v>100</v>
      </c>
      <c r="D214" s="31">
        <v>2.5</v>
      </c>
      <c r="E214" s="32">
        <v>1.2</v>
      </c>
      <c r="F214" s="31">
        <v>7.6</v>
      </c>
      <c r="G214" s="32">
        <v>51.2</v>
      </c>
      <c r="H214" s="31">
        <v>0.03</v>
      </c>
      <c r="I214" s="32">
        <v>0.15</v>
      </c>
      <c r="J214" s="31">
        <v>0.6</v>
      </c>
      <c r="K214" s="32">
        <v>124</v>
      </c>
      <c r="L214" s="46">
        <v>0</v>
      </c>
      <c r="M214" s="31">
        <v>0.1</v>
      </c>
    </row>
    <row r="215" spans="1:13">
      <c r="A215" s="21"/>
      <c r="B215" s="26" t="s">
        <v>138</v>
      </c>
      <c r="C215" s="26"/>
      <c r="D215" s="12">
        <f t="shared" ref="D215:M215" si="27">SUM(D210:D214)</f>
        <v>21.4</v>
      </c>
      <c r="E215" s="12">
        <f t="shared" si="27"/>
        <v>14.6</v>
      </c>
      <c r="F215" s="12">
        <f t="shared" si="27"/>
        <v>99.1</v>
      </c>
      <c r="G215" s="9">
        <f t="shared" si="27"/>
        <v>736.75743</v>
      </c>
      <c r="H215" s="12">
        <f t="shared" si="27"/>
        <v>0.32000000000000006</v>
      </c>
      <c r="I215" s="11">
        <f t="shared" si="27"/>
        <v>0.36</v>
      </c>
      <c r="J215" s="12">
        <f t="shared" si="27"/>
        <v>1.08</v>
      </c>
      <c r="K215" s="10">
        <f t="shared" si="27"/>
        <v>274.34000000000003</v>
      </c>
      <c r="L215" s="8">
        <f t="shared" si="27"/>
        <v>54.5</v>
      </c>
      <c r="M215" s="12">
        <f t="shared" si="27"/>
        <v>3.6499999999999995</v>
      </c>
    </row>
    <row r="216" spans="1:13">
      <c r="A216" s="25"/>
      <c r="B216" s="26" t="s">
        <v>29</v>
      </c>
      <c r="C216" s="9"/>
      <c r="D216" s="9"/>
      <c r="E216" s="9"/>
      <c r="F216" s="9"/>
      <c r="G216" s="9"/>
      <c r="H216" s="9"/>
      <c r="I216" s="11"/>
      <c r="J216" s="9"/>
      <c r="K216" s="9"/>
      <c r="L216" s="9"/>
      <c r="M216" s="12"/>
    </row>
    <row r="217" spans="1:13">
      <c r="A217" s="12" t="s">
        <v>103</v>
      </c>
      <c r="B217" s="80" t="s">
        <v>104</v>
      </c>
      <c r="C217" s="9">
        <v>80</v>
      </c>
      <c r="D217" s="12">
        <v>1.1000000000000001</v>
      </c>
      <c r="E217" s="12">
        <v>6.6</v>
      </c>
      <c r="F217" s="12">
        <v>5.3</v>
      </c>
      <c r="G217" s="12">
        <v>84</v>
      </c>
      <c r="H217" s="12">
        <v>0.01</v>
      </c>
      <c r="I217" s="55">
        <v>0.02</v>
      </c>
      <c r="J217" s="10">
        <v>1.49</v>
      </c>
      <c r="K217" s="12">
        <v>27.69</v>
      </c>
      <c r="L217" s="9">
        <v>14.92</v>
      </c>
      <c r="M217" s="12">
        <v>0.96</v>
      </c>
    </row>
    <row r="218" spans="1:13">
      <c r="A218" s="14" t="s">
        <v>148</v>
      </c>
      <c r="B218" s="48" t="s">
        <v>149</v>
      </c>
      <c r="C218" s="17" t="s">
        <v>32</v>
      </c>
      <c r="D218" s="28">
        <v>1.7</v>
      </c>
      <c r="E218" s="28">
        <v>5.6</v>
      </c>
      <c r="F218" s="28">
        <v>8.4</v>
      </c>
      <c r="G218" s="28">
        <v>91</v>
      </c>
      <c r="H218" s="28">
        <v>0.05</v>
      </c>
      <c r="I218" s="28">
        <v>0.04</v>
      </c>
      <c r="J218" s="29">
        <v>12</v>
      </c>
      <c r="K218" s="28">
        <v>31.82</v>
      </c>
      <c r="L218" s="86">
        <v>19.09</v>
      </c>
      <c r="M218" s="28">
        <v>0.7</v>
      </c>
    </row>
    <row r="219" spans="1:13">
      <c r="A219" s="6" t="s">
        <v>150</v>
      </c>
      <c r="B219" s="82" t="s">
        <v>151</v>
      </c>
      <c r="C219" s="7">
        <v>150</v>
      </c>
      <c r="D219" s="6">
        <v>23.2</v>
      </c>
      <c r="E219" s="6">
        <v>11.6</v>
      </c>
      <c r="F219" s="6">
        <v>4.7</v>
      </c>
      <c r="G219" s="6">
        <v>216</v>
      </c>
      <c r="H219" s="27">
        <v>0.21</v>
      </c>
      <c r="I219" s="58">
        <v>0.17</v>
      </c>
      <c r="J219" s="27">
        <v>2.5299999999999998</v>
      </c>
      <c r="K219" s="6">
        <v>30.19</v>
      </c>
      <c r="L219" s="5">
        <v>41.66</v>
      </c>
      <c r="M219" s="6">
        <v>0.97</v>
      </c>
    </row>
    <row r="220" spans="1:13">
      <c r="A220" s="65"/>
      <c r="B220" s="15" t="s">
        <v>152</v>
      </c>
      <c r="C220" s="16"/>
      <c r="D220" s="28"/>
      <c r="E220" s="28"/>
      <c r="F220" s="28"/>
      <c r="G220" s="28"/>
      <c r="H220" s="28"/>
      <c r="I220" s="28"/>
      <c r="J220" s="17"/>
      <c r="K220" s="28"/>
      <c r="L220" s="86"/>
      <c r="M220" s="28"/>
    </row>
    <row r="221" spans="1:13">
      <c r="A221" s="6" t="s">
        <v>153</v>
      </c>
      <c r="B221" s="80" t="s">
        <v>154</v>
      </c>
      <c r="C221" s="7" t="s">
        <v>49</v>
      </c>
      <c r="D221" s="6">
        <v>4.3</v>
      </c>
      <c r="E221" s="7">
        <v>4.7</v>
      </c>
      <c r="F221" s="6">
        <v>44.1</v>
      </c>
      <c r="G221" s="7">
        <v>240</v>
      </c>
      <c r="H221" s="6">
        <v>0.04</v>
      </c>
      <c r="I221" s="55">
        <v>0.03</v>
      </c>
      <c r="J221" s="12">
        <v>0</v>
      </c>
      <c r="K221" s="6">
        <v>5.48</v>
      </c>
      <c r="L221" s="7">
        <v>29.94</v>
      </c>
      <c r="M221" s="6">
        <v>0.62</v>
      </c>
    </row>
    <row r="222" spans="1:13">
      <c r="A222" s="54" t="s">
        <v>65</v>
      </c>
      <c r="B222" s="107" t="s">
        <v>66</v>
      </c>
      <c r="C222" s="95">
        <v>200</v>
      </c>
      <c r="D222" s="96">
        <v>0.2</v>
      </c>
      <c r="E222" s="95">
        <v>0.1</v>
      </c>
      <c r="F222" s="96">
        <v>17.2</v>
      </c>
      <c r="G222" s="95">
        <v>68</v>
      </c>
      <c r="H222" s="96">
        <v>0.01</v>
      </c>
      <c r="I222" s="108">
        <v>0.01</v>
      </c>
      <c r="J222" s="109">
        <v>1.6</v>
      </c>
      <c r="K222" s="96">
        <v>6.03</v>
      </c>
      <c r="L222" s="95">
        <v>3.13</v>
      </c>
      <c r="M222" s="96">
        <v>0.8</v>
      </c>
    </row>
    <row r="223" spans="1:13">
      <c r="A223" s="85"/>
      <c r="B223" s="33" t="s">
        <v>40</v>
      </c>
      <c r="C223" s="40">
        <v>50</v>
      </c>
      <c r="D223" s="39">
        <v>3.8</v>
      </c>
      <c r="E223" s="40">
        <v>0.4</v>
      </c>
      <c r="F223" s="39">
        <v>24.6</v>
      </c>
      <c r="G223" s="40">
        <v>117.55743</v>
      </c>
      <c r="H223" s="39">
        <v>0.06</v>
      </c>
      <c r="I223" s="40">
        <v>0.01</v>
      </c>
      <c r="J223" s="39">
        <v>0</v>
      </c>
      <c r="K223" s="40">
        <v>10</v>
      </c>
      <c r="L223" s="38">
        <v>7</v>
      </c>
      <c r="M223" s="39">
        <v>0.56999999999999995</v>
      </c>
    </row>
    <row r="224" spans="1:13">
      <c r="A224" s="74"/>
      <c r="B224" s="39" t="s">
        <v>41</v>
      </c>
      <c r="C224" s="35">
        <v>40</v>
      </c>
      <c r="D224" s="36">
        <v>2.64</v>
      </c>
      <c r="E224" s="35">
        <v>0.48</v>
      </c>
      <c r="F224" s="36">
        <v>13.704000000000001</v>
      </c>
      <c r="G224" s="36">
        <v>66.16</v>
      </c>
      <c r="H224" s="36">
        <v>0.08</v>
      </c>
      <c r="I224" s="35">
        <v>0.03</v>
      </c>
      <c r="J224" s="36">
        <v>0</v>
      </c>
      <c r="K224" s="35">
        <v>14</v>
      </c>
      <c r="L224" s="34">
        <v>18.8</v>
      </c>
      <c r="M224" s="36">
        <v>1.6</v>
      </c>
    </row>
    <row r="225" spans="1:13">
      <c r="A225" s="154" t="s">
        <v>42</v>
      </c>
      <c r="B225" s="87"/>
      <c r="C225" s="75"/>
      <c r="D225" s="39">
        <f t="shared" ref="D225:M225" si="28">D217+D218+D219+D221+D222+D223+D224</f>
        <v>36.94</v>
      </c>
      <c r="E225" s="40">
        <f t="shared" si="28"/>
        <v>29.479999999999997</v>
      </c>
      <c r="F225" s="39">
        <f t="shared" si="28"/>
        <v>118.00400000000002</v>
      </c>
      <c r="G225" s="40">
        <f t="shared" si="28"/>
        <v>882.71742999999992</v>
      </c>
      <c r="H225" s="39">
        <f t="shared" si="28"/>
        <v>0.46</v>
      </c>
      <c r="I225" s="40">
        <f t="shared" si="28"/>
        <v>0.31000000000000005</v>
      </c>
      <c r="J225" s="39">
        <f t="shared" si="28"/>
        <v>17.62</v>
      </c>
      <c r="K225" s="40">
        <f t="shared" si="28"/>
        <v>125.21000000000001</v>
      </c>
      <c r="L225" s="38">
        <f t="shared" si="28"/>
        <v>134.54</v>
      </c>
      <c r="M225" s="39">
        <f t="shared" si="28"/>
        <v>6.2200000000000006</v>
      </c>
    </row>
    <row r="226" spans="1:13">
      <c r="A226" s="126" t="s">
        <v>53</v>
      </c>
      <c r="B226" s="23"/>
      <c r="C226" s="24"/>
      <c r="D226" s="39">
        <f t="shared" ref="D226:M226" si="29">D215+D225</f>
        <v>58.339999999999996</v>
      </c>
      <c r="E226" s="40">
        <f t="shared" si="29"/>
        <v>44.08</v>
      </c>
      <c r="F226" s="39">
        <f t="shared" si="29"/>
        <v>217.10400000000001</v>
      </c>
      <c r="G226" s="40">
        <f t="shared" si="29"/>
        <v>1619.4748599999998</v>
      </c>
      <c r="H226" s="39">
        <f t="shared" si="29"/>
        <v>0.78</v>
      </c>
      <c r="I226" s="39">
        <f t="shared" si="29"/>
        <v>0.67</v>
      </c>
      <c r="J226" s="41">
        <f t="shared" si="29"/>
        <v>18.700000000000003</v>
      </c>
      <c r="K226" s="40">
        <f t="shared" si="29"/>
        <v>399.55000000000007</v>
      </c>
      <c r="L226" s="38">
        <f t="shared" si="29"/>
        <v>189.04</v>
      </c>
      <c r="M226" s="39">
        <f t="shared" si="29"/>
        <v>9.870000000000001</v>
      </c>
    </row>
    <row r="227" spans="1:13">
      <c r="A227" s="127" t="s">
        <v>159</v>
      </c>
      <c r="B227" s="23"/>
      <c r="C227" s="24"/>
      <c r="D227" s="128">
        <f t="shared" ref="D227:K227" si="30">D226+D204+D183+D162+D141+D118+D96+D75+D52+D28</f>
        <v>589.63</v>
      </c>
      <c r="E227" s="129">
        <f t="shared" si="30"/>
        <v>534.07000000000005</v>
      </c>
      <c r="F227" s="130">
        <f t="shared" si="30"/>
        <v>2027.8400000000001</v>
      </c>
      <c r="G227" s="129">
        <f t="shared" si="30"/>
        <v>15330.598599999999</v>
      </c>
      <c r="H227" s="131">
        <f t="shared" si="30"/>
        <v>7.3410000000000002</v>
      </c>
      <c r="I227" s="129">
        <f t="shared" si="30"/>
        <v>12.802000000000001</v>
      </c>
      <c r="J227" s="130">
        <f t="shared" si="30"/>
        <v>260.55999999999995</v>
      </c>
      <c r="K227" s="129">
        <f t="shared" si="30"/>
        <v>3782.0699999999997</v>
      </c>
      <c r="L227" s="132">
        <f>L226+L204+L183+L162+L141+L118+L96++L75+L52+L28</f>
        <v>5048.8200000000015</v>
      </c>
      <c r="M227" s="130">
        <f>M226+M204+M183+M162+M141+M118+M96+M75+M52+M28</f>
        <v>115.211</v>
      </c>
    </row>
    <row r="228" spans="1:13">
      <c r="A228" s="132" t="s">
        <v>160</v>
      </c>
      <c r="B228" s="87"/>
      <c r="C228" s="75"/>
      <c r="D228" s="128">
        <v>46</v>
      </c>
      <c r="E228" s="133">
        <v>48</v>
      </c>
      <c r="F228" s="131">
        <v>201</v>
      </c>
      <c r="G228" s="128">
        <v>1411</v>
      </c>
      <c r="H228" s="134"/>
      <c r="I228" s="133"/>
      <c r="J228" s="131"/>
      <c r="K228" s="133"/>
      <c r="L228" s="127"/>
      <c r="M228" s="131"/>
    </row>
    <row r="229" spans="1:13">
      <c r="A229" s="135" t="s">
        <v>161</v>
      </c>
      <c r="B229" s="136"/>
      <c r="C229" s="137"/>
      <c r="D229" s="138">
        <f>D227*10/D228</f>
        <v>128.1804347826087</v>
      </c>
      <c r="E229" s="137">
        <f>E227*10/E228</f>
        <v>111.26458333333335</v>
      </c>
      <c r="F229" s="139">
        <f>F227*10/F228</f>
        <v>100.88756218905473</v>
      </c>
      <c r="G229" s="139">
        <f>G227*10/G228</f>
        <v>108.65059248759745</v>
      </c>
      <c r="H229" s="115"/>
      <c r="I229" s="115"/>
      <c r="J229" s="115"/>
      <c r="K229" s="115"/>
      <c r="L229" s="140"/>
      <c r="M229" s="115"/>
    </row>
    <row r="230" spans="1:13">
      <c r="A230" s="141" t="s">
        <v>162</v>
      </c>
      <c r="B230" s="142"/>
      <c r="C230" s="143"/>
      <c r="D230" s="143"/>
      <c r="E230" s="144"/>
      <c r="F230" s="144"/>
      <c r="G230" s="144" t="s">
        <v>163</v>
      </c>
      <c r="H230" s="74"/>
      <c r="I230" s="74"/>
      <c r="J230" s="74"/>
      <c r="K230" s="74"/>
      <c r="L230" s="25"/>
      <c r="M230" s="74"/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1"/>
  <sheetViews>
    <sheetView workbookViewId="0">
      <selection sqref="A1:M121"/>
    </sheetView>
  </sheetViews>
  <sheetFormatPr defaultRowHeight="15"/>
  <cols>
    <col min="2" max="2" width="21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 customHeight="1">
      <c r="A2" s="4" t="s">
        <v>2</v>
      </c>
      <c r="B2" s="2"/>
      <c r="C2" s="2"/>
      <c r="D2" s="2"/>
      <c r="H2" s="159" t="s">
        <v>164</v>
      </c>
      <c r="I2" s="159"/>
      <c r="J2" s="159"/>
      <c r="K2" s="159"/>
      <c r="L2" s="159"/>
    </row>
    <row r="3" spans="1:13" ht="15.75" customHeight="1">
      <c r="A3" s="4" t="s">
        <v>3</v>
      </c>
      <c r="B3" s="2"/>
      <c r="C3" s="2"/>
      <c r="D3" s="2"/>
      <c r="H3" s="159" t="s">
        <v>4</v>
      </c>
      <c r="I3" s="159"/>
      <c r="J3" s="159"/>
      <c r="K3" s="159"/>
      <c r="L3" s="159"/>
    </row>
    <row r="4" spans="1:13" ht="15.75">
      <c r="A4" s="4" t="s">
        <v>5</v>
      </c>
      <c r="B4" s="2"/>
      <c r="C4" s="2"/>
      <c r="D4" s="2"/>
      <c r="H4" s="159"/>
      <c r="I4" s="159"/>
      <c r="J4" s="159"/>
      <c r="K4" s="159"/>
      <c r="L4" s="159"/>
    </row>
    <row r="5" spans="1:13" ht="15.75" customHeight="1">
      <c r="A5" s="4" t="s">
        <v>6</v>
      </c>
      <c r="B5" s="2" t="s">
        <v>7</v>
      </c>
      <c r="C5" s="2"/>
      <c r="D5" s="2"/>
      <c r="H5" s="159" t="s">
        <v>8</v>
      </c>
      <c r="I5" s="159"/>
      <c r="J5" s="159"/>
      <c r="K5" s="159"/>
      <c r="L5" s="159"/>
    </row>
    <row r="6" spans="1:13" ht="51" customHeight="1">
      <c r="A6" s="160" t="s">
        <v>184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3">
      <c r="A7" s="5" t="s">
        <v>9</v>
      </c>
      <c r="B7" s="6" t="s">
        <v>10</v>
      </c>
      <c r="C7" s="7" t="s">
        <v>11</v>
      </c>
      <c r="D7" s="8"/>
      <c r="E7" s="9" t="s">
        <v>12</v>
      </c>
      <c r="F7" s="10"/>
      <c r="G7" s="7" t="s">
        <v>13</v>
      </c>
      <c r="H7" s="5" t="s">
        <v>14</v>
      </c>
      <c r="I7" s="9"/>
      <c r="J7" s="11"/>
      <c r="K7" s="12"/>
      <c r="L7" s="8" t="s">
        <v>15</v>
      </c>
      <c r="M7" s="13"/>
    </row>
    <row r="8" spans="1:13">
      <c r="A8" s="14"/>
      <c r="B8" s="15" t="s">
        <v>16</v>
      </c>
      <c r="C8" s="16" t="s">
        <v>17</v>
      </c>
      <c r="D8" s="15" t="s">
        <v>18</v>
      </c>
      <c r="E8" s="16" t="s">
        <v>19</v>
      </c>
      <c r="F8" s="15" t="s">
        <v>20</v>
      </c>
      <c r="G8" s="15" t="s">
        <v>21</v>
      </c>
      <c r="H8" s="12" t="s">
        <v>22</v>
      </c>
      <c r="I8" s="17" t="s">
        <v>23</v>
      </c>
      <c r="J8" s="6" t="s">
        <v>24</v>
      </c>
      <c r="K8" s="12" t="s">
        <v>25</v>
      </c>
      <c r="L8" s="18" t="s">
        <v>26</v>
      </c>
      <c r="M8" s="19" t="s">
        <v>27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28</v>
      </c>
      <c r="C10" s="23"/>
      <c r="M10" s="24"/>
    </row>
    <row r="11" spans="1:13">
      <c r="A11" s="25"/>
      <c r="B11" s="26" t="s">
        <v>165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/>
      <c r="B12" s="12" t="s">
        <v>43</v>
      </c>
      <c r="C12" s="10">
        <v>10</v>
      </c>
      <c r="D12" s="48">
        <v>3</v>
      </c>
      <c r="E12" s="48">
        <v>3</v>
      </c>
      <c r="F12" s="48">
        <v>0</v>
      </c>
      <c r="G12" s="48">
        <v>36</v>
      </c>
      <c r="H12" s="48">
        <v>0</v>
      </c>
      <c r="I12" s="20">
        <v>7.0000000000000007E-2</v>
      </c>
      <c r="J12" s="12">
        <v>0</v>
      </c>
      <c r="K12" s="49">
        <v>100</v>
      </c>
      <c r="L12" s="48">
        <v>505</v>
      </c>
      <c r="M12" s="48">
        <v>7.0000000000000007E-2</v>
      </c>
    </row>
    <row r="13" spans="1:13">
      <c r="A13" s="12" t="s">
        <v>44</v>
      </c>
      <c r="B13" s="50" t="s">
        <v>45</v>
      </c>
      <c r="C13" s="16" t="s">
        <v>46</v>
      </c>
      <c r="D13" s="51">
        <v>15</v>
      </c>
      <c r="E13" s="12">
        <v>21.4</v>
      </c>
      <c r="F13" s="10">
        <v>15.5</v>
      </c>
      <c r="G13" s="9">
        <v>316</v>
      </c>
      <c r="H13" s="12">
        <v>7.0000000000000007E-2</v>
      </c>
      <c r="I13" s="28">
        <v>0.11</v>
      </c>
      <c r="J13" s="15">
        <v>0.39</v>
      </c>
      <c r="K13" s="12">
        <v>22</v>
      </c>
      <c r="L13" s="9">
        <v>22.69</v>
      </c>
      <c r="M13" s="12">
        <v>1.79</v>
      </c>
    </row>
    <row r="14" spans="1:13">
      <c r="A14" s="8" t="s">
        <v>47</v>
      </c>
      <c r="B14" s="12" t="s">
        <v>48</v>
      </c>
      <c r="C14" s="9" t="s">
        <v>49</v>
      </c>
      <c r="D14" s="12">
        <v>6.6</v>
      </c>
      <c r="E14" s="12">
        <v>4.7</v>
      </c>
      <c r="F14" s="12">
        <v>39.4</v>
      </c>
      <c r="G14" s="12">
        <v>230</v>
      </c>
      <c r="H14" s="12">
        <v>7.0000000000000007E-2</v>
      </c>
      <c r="I14" s="11">
        <v>0.02</v>
      </c>
      <c r="J14" s="12">
        <v>0</v>
      </c>
      <c r="K14" s="10">
        <v>11.31</v>
      </c>
      <c r="L14" s="12">
        <v>9.07</v>
      </c>
      <c r="M14" s="12">
        <v>0.92</v>
      </c>
    </row>
    <row r="15" spans="1:13">
      <c r="A15" s="52" t="s">
        <v>50</v>
      </c>
      <c r="B15" s="12" t="s">
        <v>51</v>
      </c>
      <c r="C15" s="53" t="s">
        <v>52</v>
      </c>
      <c r="D15" s="54">
        <v>1.4</v>
      </c>
      <c r="E15" s="54">
        <v>1.4</v>
      </c>
      <c r="F15" s="54">
        <v>11.2</v>
      </c>
      <c r="G15" s="54">
        <v>61</v>
      </c>
      <c r="H15" s="54">
        <v>0.01</v>
      </c>
      <c r="I15" s="54">
        <v>2.06</v>
      </c>
      <c r="J15" s="54">
        <v>0.26</v>
      </c>
      <c r="K15" s="54">
        <v>53.06</v>
      </c>
      <c r="L15" s="54">
        <v>6.09</v>
      </c>
      <c r="M15" s="54">
        <v>7.0000000000000007E-2</v>
      </c>
    </row>
    <row r="16" spans="1:13">
      <c r="A16" s="12"/>
      <c r="B16" s="33" t="s">
        <v>40</v>
      </c>
      <c r="C16" s="32">
        <v>50</v>
      </c>
      <c r="D16" s="31">
        <v>3.8</v>
      </c>
      <c r="E16" s="32">
        <v>0.4</v>
      </c>
      <c r="F16" s="31">
        <v>24.6</v>
      </c>
      <c r="G16" s="32">
        <v>117.55743</v>
      </c>
      <c r="H16" s="31">
        <v>0.06</v>
      </c>
      <c r="I16" s="32">
        <v>0.01</v>
      </c>
      <c r="J16" s="31">
        <v>0</v>
      </c>
      <c r="K16" s="32">
        <v>10</v>
      </c>
      <c r="L16" s="31">
        <v>7</v>
      </c>
      <c r="M16" s="33">
        <v>0.56999999999999995</v>
      </c>
    </row>
    <row r="17" spans="1:13">
      <c r="A17" s="21"/>
      <c r="B17" s="26" t="s">
        <v>138</v>
      </c>
      <c r="C17" s="10"/>
      <c r="D17" s="12">
        <f>D12+D13+D14+D15+D16</f>
        <v>29.8</v>
      </c>
      <c r="E17" s="12">
        <f>SUM(E12:E16)</f>
        <v>30.899999999999995</v>
      </c>
      <c r="F17" s="12">
        <f t="shared" ref="F17:L17" si="0">SUM(F12:F16)</f>
        <v>90.699999999999989</v>
      </c>
      <c r="G17" s="9">
        <f>SUM(G12:G16)</f>
        <v>760.55742999999995</v>
      </c>
      <c r="H17" s="12">
        <f t="shared" si="0"/>
        <v>0.21000000000000002</v>
      </c>
      <c r="I17" s="11">
        <f t="shared" si="0"/>
        <v>2.27</v>
      </c>
      <c r="J17" s="12">
        <f t="shared" si="0"/>
        <v>0.65</v>
      </c>
      <c r="K17" s="10">
        <f t="shared" si="0"/>
        <v>196.37</v>
      </c>
      <c r="L17" s="12">
        <f t="shared" si="0"/>
        <v>549.85000000000014</v>
      </c>
      <c r="M17" s="12">
        <f>SUM(M12:M16)</f>
        <v>3.42</v>
      </c>
    </row>
    <row r="18" spans="1:13">
      <c r="A18" s="21"/>
      <c r="B18" s="145" t="s">
        <v>166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>
      <c r="A19" s="5" t="s">
        <v>9</v>
      </c>
      <c r="B19" s="6" t="s">
        <v>10</v>
      </c>
      <c r="C19" s="7" t="s">
        <v>11</v>
      </c>
      <c r="D19" s="8"/>
      <c r="E19" s="9" t="s">
        <v>12</v>
      </c>
      <c r="F19" s="10"/>
      <c r="G19" s="7" t="s">
        <v>13</v>
      </c>
      <c r="H19" s="5" t="s">
        <v>14</v>
      </c>
      <c r="I19" s="9"/>
      <c r="J19" s="11"/>
      <c r="K19" s="12"/>
      <c r="L19" s="8" t="s">
        <v>15</v>
      </c>
      <c r="M19" s="13"/>
    </row>
    <row r="20" spans="1:13">
      <c r="A20" s="14"/>
      <c r="B20" s="15" t="s">
        <v>16</v>
      </c>
      <c r="C20" s="16" t="s">
        <v>17</v>
      </c>
      <c r="D20" s="15" t="s">
        <v>18</v>
      </c>
      <c r="E20" s="16" t="s">
        <v>19</v>
      </c>
      <c r="F20" s="15" t="s">
        <v>20</v>
      </c>
      <c r="G20" s="15" t="s">
        <v>21</v>
      </c>
      <c r="H20" s="12" t="s">
        <v>22</v>
      </c>
      <c r="I20" s="17" t="s">
        <v>23</v>
      </c>
      <c r="J20" s="6" t="s">
        <v>24</v>
      </c>
      <c r="K20" s="12" t="s">
        <v>25</v>
      </c>
      <c r="L20" s="18" t="s">
        <v>26</v>
      </c>
      <c r="M20" s="19" t="s">
        <v>27</v>
      </c>
    </row>
    <row r="21" spans="1:13">
      <c r="A21" s="8">
        <v>1</v>
      </c>
      <c r="B21" s="12">
        <v>2</v>
      </c>
      <c r="C21" s="9">
        <v>3</v>
      </c>
      <c r="D21" s="12">
        <v>4</v>
      </c>
      <c r="E21" s="9">
        <v>5</v>
      </c>
      <c r="F21" s="12">
        <v>6</v>
      </c>
      <c r="G21" s="9">
        <v>7</v>
      </c>
      <c r="H21" s="12">
        <v>8</v>
      </c>
      <c r="I21" s="20">
        <v>9</v>
      </c>
      <c r="J21" s="12">
        <v>10</v>
      </c>
      <c r="K21" s="12">
        <v>11</v>
      </c>
      <c r="L21" s="9">
        <v>12</v>
      </c>
      <c r="M21" s="12">
        <v>13</v>
      </c>
    </row>
    <row r="22" spans="1:13">
      <c r="A22" s="21"/>
      <c r="B22" s="26" t="s">
        <v>165</v>
      </c>
      <c r="C22" s="9"/>
      <c r="D22" s="9"/>
      <c r="E22" s="9"/>
      <c r="F22" s="9"/>
      <c r="G22" s="9"/>
      <c r="H22" s="9"/>
      <c r="I22" s="11"/>
      <c r="J22" s="9"/>
      <c r="K22" s="9"/>
      <c r="L22" s="9"/>
      <c r="M22" s="10"/>
    </row>
    <row r="23" spans="1:13">
      <c r="A23" s="8" t="s">
        <v>54</v>
      </c>
      <c r="B23" s="12" t="s">
        <v>55</v>
      </c>
      <c r="C23" s="8">
        <v>80</v>
      </c>
      <c r="D23" s="12">
        <v>1</v>
      </c>
      <c r="E23" s="12">
        <v>1.9</v>
      </c>
      <c r="F23" s="12">
        <v>5.7</v>
      </c>
      <c r="G23" s="12">
        <v>44</v>
      </c>
      <c r="H23" s="55">
        <v>0.03</v>
      </c>
      <c r="I23" s="55">
        <v>0.02</v>
      </c>
      <c r="J23" s="55">
        <v>4.1399999999999997</v>
      </c>
      <c r="K23" s="55">
        <v>18.59</v>
      </c>
      <c r="L23" s="55">
        <v>12.93</v>
      </c>
      <c r="M23" s="56">
        <v>0.54</v>
      </c>
    </row>
    <row r="24" spans="1:13">
      <c r="A24" s="5" t="s">
        <v>59</v>
      </c>
      <c r="B24" s="6" t="s">
        <v>60</v>
      </c>
      <c r="C24" s="7" t="s">
        <v>61</v>
      </c>
      <c r="D24" s="6">
        <v>17.3</v>
      </c>
      <c r="E24" s="7">
        <v>18.100000000000001</v>
      </c>
      <c r="F24" s="6">
        <v>3.2</v>
      </c>
      <c r="G24" s="7">
        <v>245</v>
      </c>
      <c r="H24" s="48">
        <v>0.05</v>
      </c>
      <c r="I24" s="55">
        <v>0.12</v>
      </c>
      <c r="J24" s="48">
        <v>0.98</v>
      </c>
      <c r="K24" s="6">
        <v>12.18</v>
      </c>
      <c r="L24" s="7">
        <v>22.98</v>
      </c>
      <c r="M24" s="6">
        <v>2.6</v>
      </c>
    </row>
    <row r="25" spans="1:13">
      <c r="A25" s="5" t="s">
        <v>62</v>
      </c>
      <c r="B25" s="6" t="s">
        <v>185</v>
      </c>
      <c r="C25" s="7" t="s">
        <v>49</v>
      </c>
      <c r="D25" s="6">
        <v>7.8</v>
      </c>
      <c r="E25" s="6">
        <v>6.3</v>
      </c>
      <c r="F25" s="6">
        <v>43.6</v>
      </c>
      <c r="G25" s="7">
        <v>266</v>
      </c>
      <c r="H25" s="6">
        <v>0.25</v>
      </c>
      <c r="I25" s="58">
        <v>0.03</v>
      </c>
      <c r="J25" s="6">
        <v>0</v>
      </c>
      <c r="K25" s="6">
        <v>18.68</v>
      </c>
      <c r="L25" s="7">
        <v>54.48</v>
      </c>
      <c r="M25" s="6">
        <v>1.82</v>
      </c>
    </row>
    <row r="26" spans="1:13">
      <c r="A26" s="8" t="s">
        <v>72</v>
      </c>
      <c r="B26" s="12" t="s">
        <v>73</v>
      </c>
      <c r="C26" s="9">
        <v>200</v>
      </c>
      <c r="D26" s="12">
        <v>0.1</v>
      </c>
      <c r="E26" s="12">
        <v>0</v>
      </c>
      <c r="F26" s="12">
        <v>9.1</v>
      </c>
      <c r="G26" s="12">
        <v>35</v>
      </c>
      <c r="H26" s="12">
        <v>0</v>
      </c>
      <c r="I26" s="55">
        <v>0</v>
      </c>
      <c r="J26" s="10">
        <v>0</v>
      </c>
      <c r="K26" s="12">
        <v>0.26</v>
      </c>
      <c r="L26" s="12">
        <v>0</v>
      </c>
      <c r="M26" s="12">
        <v>0.03</v>
      </c>
    </row>
    <row r="27" spans="1:13">
      <c r="A27" s="64"/>
      <c r="B27" s="33" t="s">
        <v>40</v>
      </c>
      <c r="C27" s="32">
        <v>50</v>
      </c>
      <c r="D27" s="31">
        <v>3.8</v>
      </c>
      <c r="E27" s="32">
        <v>0.4</v>
      </c>
      <c r="F27" s="31">
        <v>24.6</v>
      </c>
      <c r="G27" s="32">
        <v>117.55743</v>
      </c>
      <c r="H27" s="31">
        <v>0.06</v>
      </c>
      <c r="I27" s="32">
        <v>0.01</v>
      </c>
      <c r="J27" s="31">
        <v>0</v>
      </c>
      <c r="K27" s="32">
        <v>10</v>
      </c>
      <c r="L27" s="31">
        <v>7</v>
      </c>
      <c r="M27" s="33">
        <v>0.56999999999999995</v>
      </c>
    </row>
    <row r="28" spans="1:13">
      <c r="A28" s="42"/>
      <c r="B28" s="39" t="s">
        <v>41</v>
      </c>
      <c r="C28" s="44">
        <v>40</v>
      </c>
      <c r="D28" s="43">
        <v>2.64</v>
      </c>
      <c r="E28" s="44">
        <v>0.48</v>
      </c>
      <c r="F28" s="43">
        <v>13.704000000000001</v>
      </c>
      <c r="G28" s="44">
        <v>66.16</v>
      </c>
      <c r="H28" s="43">
        <v>0.08</v>
      </c>
      <c r="I28" s="44">
        <v>0.03</v>
      </c>
      <c r="J28" s="43">
        <v>0</v>
      </c>
      <c r="K28" s="44">
        <v>14</v>
      </c>
      <c r="L28" s="43">
        <v>18.8</v>
      </c>
      <c r="M28" s="45">
        <v>1.6</v>
      </c>
    </row>
    <row r="29" spans="1:13">
      <c r="A29" s="21"/>
      <c r="B29" s="26" t="s">
        <v>138</v>
      </c>
      <c r="C29" s="26"/>
      <c r="D29" s="12">
        <f t="shared" ref="D29:M29" si="1">SUM(D23:D28)</f>
        <v>32.64</v>
      </c>
      <c r="E29" s="12">
        <f t="shared" si="1"/>
        <v>27.18</v>
      </c>
      <c r="F29" s="12">
        <f t="shared" si="1"/>
        <v>99.903999999999996</v>
      </c>
      <c r="G29" s="9">
        <f t="shared" si="1"/>
        <v>773.71742999999992</v>
      </c>
      <c r="H29" s="12">
        <f t="shared" si="1"/>
        <v>0.47000000000000003</v>
      </c>
      <c r="I29" s="11">
        <f t="shared" si="1"/>
        <v>0.21</v>
      </c>
      <c r="J29" s="12">
        <f t="shared" si="1"/>
        <v>5.1199999999999992</v>
      </c>
      <c r="K29" s="10">
        <f t="shared" si="1"/>
        <v>73.710000000000008</v>
      </c>
      <c r="L29" s="12">
        <f t="shared" si="1"/>
        <v>116.18999999999998</v>
      </c>
      <c r="M29" s="12">
        <f t="shared" si="1"/>
        <v>7.16</v>
      </c>
    </row>
    <row r="30" spans="1:13">
      <c r="A30" s="25"/>
      <c r="B30" s="147" t="s">
        <v>167</v>
      </c>
      <c r="M30" s="77"/>
    </row>
    <row r="31" spans="1:13">
      <c r="A31" s="5" t="s">
        <v>9</v>
      </c>
      <c r="B31" s="6" t="s">
        <v>10</v>
      </c>
      <c r="C31" s="7" t="s">
        <v>11</v>
      </c>
      <c r="D31" s="8"/>
      <c r="E31" s="9" t="s">
        <v>12</v>
      </c>
      <c r="F31" s="10"/>
      <c r="G31" s="7" t="s">
        <v>13</v>
      </c>
      <c r="H31" s="5" t="s">
        <v>14</v>
      </c>
      <c r="I31" s="9"/>
      <c r="J31" s="11"/>
      <c r="K31" s="12"/>
      <c r="L31" s="8" t="s">
        <v>15</v>
      </c>
      <c r="M31" s="13"/>
    </row>
    <row r="32" spans="1:13">
      <c r="A32" s="14"/>
      <c r="B32" s="15" t="s">
        <v>16</v>
      </c>
      <c r="C32" s="16" t="s">
        <v>17</v>
      </c>
      <c r="D32" s="15" t="s">
        <v>18</v>
      </c>
      <c r="E32" s="16" t="s">
        <v>19</v>
      </c>
      <c r="F32" s="15" t="s">
        <v>20</v>
      </c>
      <c r="G32" s="15" t="s">
        <v>21</v>
      </c>
      <c r="H32" s="12" t="s">
        <v>22</v>
      </c>
      <c r="I32" s="17" t="s">
        <v>23</v>
      </c>
      <c r="J32" s="6" t="s">
        <v>24</v>
      </c>
      <c r="K32" s="12" t="s">
        <v>25</v>
      </c>
      <c r="L32" s="18" t="s">
        <v>26</v>
      </c>
      <c r="M32" s="19" t="s">
        <v>27</v>
      </c>
    </row>
    <row r="33" spans="1:13">
      <c r="A33" s="8">
        <v>1</v>
      </c>
      <c r="B33" s="12">
        <v>2</v>
      </c>
      <c r="C33" s="9">
        <v>3</v>
      </c>
      <c r="D33" s="12">
        <v>4</v>
      </c>
      <c r="E33" s="9">
        <v>5</v>
      </c>
      <c r="F33" s="12">
        <v>6</v>
      </c>
      <c r="G33" s="9">
        <v>7</v>
      </c>
      <c r="H33" s="12">
        <v>8</v>
      </c>
      <c r="I33" s="20">
        <v>9</v>
      </c>
      <c r="J33" s="12">
        <v>10</v>
      </c>
      <c r="K33" s="12">
        <v>11</v>
      </c>
      <c r="L33" s="9">
        <v>12</v>
      </c>
      <c r="M33" s="12">
        <v>13</v>
      </c>
    </row>
    <row r="34" spans="1:13">
      <c r="A34" s="25"/>
      <c r="B34" s="26" t="s">
        <v>165</v>
      </c>
      <c r="C34" s="23"/>
      <c r="M34" s="75"/>
    </row>
    <row r="35" spans="1:13">
      <c r="A35" s="8"/>
      <c r="B35" s="80" t="s">
        <v>82</v>
      </c>
      <c r="C35" s="9">
        <v>20</v>
      </c>
      <c r="D35" s="12">
        <v>0</v>
      </c>
      <c r="E35" s="9">
        <v>0</v>
      </c>
      <c r="F35" s="12">
        <v>0</v>
      </c>
      <c r="G35" s="9">
        <v>2</v>
      </c>
      <c r="H35" s="12">
        <v>0.01</v>
      </c>
      <c r="I35" s="55">
        <v>0</v>
      </c>
      <c r="J35" s="12">
        <v>1.4</v>
      </c>
      <c r="K35" s="12">
        <v>3.4</v>
      </c>
      <c r="L35" s="9">
        <v>2.8</v>
      </c>
      <c r="M35" s="12">
        <v>0.1</v>
      </c>
    </row>
    <row r="36" spans="1:13">
      <c r="A36" s="14" t="s">
        <v>83</v>
      </c>
      <c r="B36" s="15" t="s">
        <v>84</v>
      </c>
      <c r="C36" s="16">
        <v>80</v>
      </c>
      <c r="D36" s="15">
        <v>12.7</v>
      </c>
      <c r="E36" s="16">
        <v>8.5</v>
      </c>
      <c r="F36" s="15">
        <v>12.2</v>
      </c>
      <c r="G36" s="16">
        <v>177</v>
      </c>
      <c r="H36" s="15">
        <v>0.11</v>
      </c>
      <c r="I36" s="28">
        <v>0.11</v>
      </c>
      <c r="J36" s="15">
        <v>0.3</v>
      </c>
      <c r="K36" s="15">
        <v>37.03</v>
      </c>
      <c r="L36" s="16">
        <v>23.72</v>
      </c>
      <c r="M36" s="15">
        <v>0.78</v>
      </c>
    </row>
    <row r="37" spans="1:13">
      <c r="A37" s="6" t="s">
        <v>85</v>
      </c>
      <c r="B37" s="81" t="s">
        <v>86</v>
      </c>
      <c r="C37" s="7">
        <v>180</v>
      </c>
      <c r="D37" s="6">
        <v>3.7</v>
      </c>
      <c r="E37" s="7">
        <v>5.9</v>
      </c>
      <c r="F37" s="6">
        <v>24</v>
      </c>
      <c r="G37" s="7">
        <v>166</v>
      </c>
      <c r="H37" s="6">
        <v>0.14000000000000001</v>
      </c>
      <c r="I37" s="58">
        <v>0.12</v>
      </c>
      <c r="J37" s="62">
        <v>12.45</v>
      </c>
      <c r="K37" s="6">
        <v>42.72</v>
      </c>
      <c r="L37" s="7">
        <v>34.08</v>
      </c>
      <c r="M37" s="6">
        <v>1.24</v>
      </c>
    </row>
    <row r="38" spans="1:13">
      <c r="A38" s="12" t="s">
        <v>87</v>
      </c>
      <c r="B38" s="80" t="s">
        <v>88</v>
      </c>
      <c r="C38" s="10">
        <v>200</v>
      </c>
      <c r="D38" s="12">
        <v>3.3</v>
      </c>
      <c r="E38" s="9">
        <v>3.1</v>
      </c>
      <c r="F38" s="12">
        <v>13.6</v>
      </c>
      <c r="G38" s="9">
        <v>94</v>
      </c>
      <c r="H38" s="12">
        <v>0.03</v>
      </c>
      <c r="I38" s="28">
        <v>0.12</v>
      </c>
      <c r="J38" s="10">
        <v>0.52</v>
      </c>
      <c r="K38" s="12">
        <v>108.57</v>
      </c>
      <c r="L38" s="9">
        <v>21.05</v>
      </c>
      <c r="M38" s="12">
        <v>0.56999999999999995</v>
      </c>
    </row>
    <row r="39" spans="1:13">
      <c r="A39" s="64"/>
      <c r="B39" s="33" t="s">
        <v>40</v>
      </c>
      <c r="C39" s="32">
        <v>50</v>
      </c>
      <c r="D39" s="31">
        <v>3.8</v>
      </c>
      <c r="E39" s="32">
        <v>0.4</v>
      </c>
      <c r="F39" s="31">
        <v>24.6</v>
      </c>
      <c r="G39" s="32">
        <v>117.55743</v>
      </c>
      <c r="H39" s="31">
        <v>0.06</v>
      </c>
      <c r="I39" s="32">
        <v>0.01</v>
      </c>
      <c r="J39" s="31">
        <v>0</v>
      </c>
      <c r="K39" s="32">
        <v>10</v>
      </c>
      <c r="L39" s="31">
        <v>7</v>
      </c>
      <c r="M39" s="33">
        <v>0.56999999999999995</v>
      </c>
    </row>
    <row r="40" spans="1:13">
      <c r="A40" s="12"/>
      <c r="B40" s="31" t="s">
        <v>89</v>
      </c>
      <c r="C40" s="32">
        <v>100</v>
      </c>
      <c r="D40" s="31">
        <v>0.8</v>
      </c>
      <c r="E40" s="32">
        <v>0.8</v>
      </c>
      <c r="F40" s="31">
        <v>19.600000000000001</v>
      </c>
      <c r="G40" s="32">
        <v>94.6</v>
      </c>
      <c r="H40" s="31">
        <v>0.06</v>
      </c>
      <c r="I40" s="32">
        <v>0.04</v>
      </c>
      <c r="J40" s="31">
        <v>20</v>
      </c>
      <c r="K40" s="32">
        <v>32</v>
      </c>
      <c r="L40" s="31">
        <v>18</v>
      </c>
      <c r="M40" s="33">
        <v>4.4000000000000004</v>
      </c>
    </row>
    <row r="41" spans="1:13">
      <c r="A41" s="21"/>
      <c r="B41" s="26" t="s">
        <v>138</v>
      </c>
      <c r="C41" s="26"/>
      <c r="D41" s="12">
        <f t="shared" ref="D41:M41" si="2">SUM(D35:D40)</f>
        <v>24.3</v>
      </c>
      <c r="E41" s="12">
        <f t="shared" si="2"/>
        <v>18.7</v>
      </c>
      <c r="F41" s="12">
        <f t="shared" si="2"/>
        <v>94</v>
      </c>
      <c r="G41" s="9">
        <f t="shared" si="2"/>
        <v>651.15742999999998</v>
      </c>
      <c r="H41" s="12">
        <f t="shared" si="2"/>
        <v>0.41000000000000003</v>
      </c>
      <c r="I41" s="11">
        <f t="shared" si="2"/>
        <v>0.39999999999999997</v>
      </c>
      <c r="J41" s="12">
        <f t="shared" si="2"/>
        <v>34.67</v>
      </c>
      <c r="K41" s="10">
        <f t="shared" si="2"/>
        <v>233.72</v>
      </c>
      <c r="L41" s="12">
        <f t="shared" si="2"/>
        <v>106.64999999999999</v>
      </c>
      <c r="M41" s="12">
        <f t="shared" si="2"/>
        <v>7.66</v>
      </c>
    </row>
    <row r="42" spans="1:13">
      <c r="A42" s="21"/>
      <c r="B42" s="148" t="s">
        <v>168</v>
      </c>
      <c r="M42" s="77"/>
    </row>
    <row r="43" spans="1:13">
      <c r="A43" s="6" t="s">
        <v>9</v>
      </c>
      <c r="B43" s="62" t="s">
        <v>10</v>
      </c>
      <c r="C43" s="7" t="s">
        <v>11</v>
      </c>
      <c r="D43" s="8"/>
      <c r="E43" s="9" t="s">
        <v>12</v>
      </c>
      <c r="F43" s="10"/>
      <c r="G43" s="7" t="s">
        <v>13</v>
      </c>
      <c r="H43" s="5" t="s">
        <v>14</v>
      </c>
      <c r="I43" s="9"/>
      <c r="J43" s="11"/>
      <c r="K43" s="12"/>
      <c r="L43" s="8" t="s">
        <v>15</v>
      </c>
      <c r="M43" s="13"/>
    </row>
    <row r="44" spans="1:13">
      <c r="A44" s="65"/>
      <c r="B44" s="15" t="s">
        <v>16</v>
      </c>
      <c r="C44" s="16" t="s">
        <v>17</v>
      </c>
      <c r="D44" s="15" t="s">
        <v>18</v>
      </c>
      <c r="E44" s="16" t="s">
        <v>19</v>
      </c>
      <c r="F44" s="15" t="s">
        <v>20</v>
      </c>
      <c r="G44" s="15" t="s">
        <v>21</v>
      </c>
      <c r="H44" s="12" t="s">
        <v>22</v>
      </c>
      <c r="I44" s="17" t="s">
        <v>23</v>
      </c>
      <c r="J44" s="6" t="s">
        <v>24</v>
      </c>
      <c r="K44" s="12" t="s">
        <v>25</v>
      </c>
      <c r="L44" s="18" t="s">
        <v>26</v>
      </c>
      <c r="M44" s="149" t="s">
        <v>27</v>
      </c>
    </row>
    <row r="45" spans="1:13">
      <c r="A45" s="8">
        <v>1</v>
      </c>
      <c r="B45" s="12">
        <v>2</v>
      </c>
      <c r="C45" s="9">
        <v>3</v>
      </c>
      <c r="D45" s="12">
        <v>4</v>
      </c>
      <c r="E45" s="9">
        <v>5</v>
      </c>
      <c r="F45" s="12">
        <v>6</v>
      </c>
      <c r="G45" s="9">
        <v>7</v>
      </c>
      <c r="H45" s="12">
        <v>8</v>
      </c>
      <c r="I45" s="20">
        <v>9</v>
      </c>
      <c r="J45" s="12">
        <v>10</v>
      </c>
      <c r="K45" s="12">
        <v>11</v>
      </c>
      <c r="L45" s="9">
        <v>12</v>
      </c>
      <c r="M45" s="12">
        <v>13</v>
      </c>
    </row>
    <row r="46" spans="1:13">
      <c r="A46" s="21"/>
      <c r="B46" s="26" t="s">
        <v>165</v>
      </c>
      <c r="C46" s="9"/>
      <c r="D46" s="9"/>
      <c r="E46" s="9"/>
      <c r="F46" s="9"/>
      <c r="G46" s="9"/>
      <c r="H46" s="9"/>
      <c r="I46" s="11"/>
      <c r="J46" s="9"/>
      <c r="K46" s="9"/>
      <c r="L46" s="9"/>
      <c r="M46" s="10"/>
    </row>
    <row r="47" spans="1:13">
      <c r="A47" s="85"/>
      <c r="B47" s="12" t="s">
        <v>43</v>
      </c>
      <c r="C47" s="10">
        <v>10</v>
      </c>
      <c r="D47" s="48">
        <v>3</v>
      </c>
      <c r="E47" s="48">
        <v>3</v>
      </c>
      <c r="F47" s="48">
        <v>0</v>
      </c>
      <c r="G47" s="48">
        <v>36</v>
      </c>
      <c r="H47" s="48">
        <v>0</v>
      </c>
      <c r="I47" s="20">
        <v>7.0000000000000007E-2</v>
      </c>
      <c r="J47" s="12">
        <v>0</v>
      </c>
      <c r="K47" s="49">
        <v>100</v>
      </c>
      <c r="L47" s="48">
        <v>505</v>
      </c>
      <c r="M47" s="48">
        <v>7.0000000000000007E-2</v>
      </c>
    </row>
    <row r="48" spans="1:13">
      <c r="A48" s="14" t="s">
        <v>97</v>
      </c>
      <c r="B48" s="15" t="s">
        <v>98</v>
      </c>
      <c r="C48" s="16" t="s">
        <v>49</v>
      </c>
      <c r="D48" s="15">
        <v>5.6</v>
      </c>
      <c r="E48" s="16">
        <v>7.6</v>
      </c>
      <c r="F48" s="15">
        <v>29.5</v>
      </c>
      <c r="G48" s="16">
        <v>209</v>
      </c>
      <c r="H48" s="15">
        <v>0.1</v>
      </c>
      <c r="I48" s="28">
        <v>0.14000000000000001</v>
      </c>
      <c r="J48" s="15">
        <v>0.47</v>
      </c>
      <c r="K48" s="15">
        <v>112.38</v>
      </c>
      <c r="L48" s="63">
        <v>32.72</v>
      </c>
      <c r="M48" s="15">
        <v>0.71</v>
      </c>
    </row>
    <row r="49" spans="1:13">
      <c r="A49" s="6" t="s">
        <v>99</v>
      </c>
      <c r="B49" s="81" t="s">
        <v>100</v>
      </c>
      <c r="C49" s="7">
        <v>100</v>
      </c>
      <c r="D49" s="6">
        <v>7.3</v>
      </c>
      <c r="E49" s="7">
        <v>11.7</v>
      </c>
      <c r="F49" s="6">
        <v>55.4</v>
      </c>
      <c r="G49" s="5">
        <v>358</v>
      </c>
      <c r="H49" s="6">
        <v>0.08</v>
      </c>
      <c r="I49" s="27">
        <v>0.04</v>
      </c>
      <c r="J49" s="62">
        <v>0</v>
      </c>
      <c r="K49" s="6">
        <v>15.51</v>
      </c>
      <c r="L49" s="7">
        <v>9.7200000000000006</v>
      </c>
      <c r="M49" s="6">
        <v>0.82</v>
      </c>
    </row>
    <row r="50" spans="1:13">
      <c r="A50" s="12" t="s">
        <v>101</v>
      </c>
      <c r="B50" s="55" t="s">
        <v>102</v>
      </c>
      <c r="C50" s="56">
        <v>200</v>
      </c>
      <c r="D50" s="56">
        <v>0.1</v>
      </c>
      <c r="E50" s="56">
        <v>0</v>
      </c>
      <c r="F50" s="56">
        <v>9.3000000000000007</v>
      </c>
      <c r="G50" s="11">
        <v>37</v>
      </c>
      <c r="H50" s="55">
        <v>0</v>
      </c>
      <c r="I50" s="11">
        <v>0</v>
      </c>
      <c r="J50" s="55">
        <v>1.1200000000000001</v>
      </c>
      <c r="K50" s="11">
        <v>2.73</v>
      </c>
      <c r="L50" s="55">
        <v>0.73</v>
      </c>
      <c r="M50" s="55">
        <v>0.06</v>
      </c>
    </row>
    <row r="51" spans="1:13">
      <c r="A51" s="65"/>
      <c r="B51" s="33" t="s">
        <v>40</v>
      </c>
      <c r="C51" s="39">
        <v>50</v>
      </c>
      <c r="D51" s="31">
        <v>3.8</v>
      </c>
      <c r="E51" s="32">
        <v>0.4</v>
      </c>
      <c r="F51" s="31">
        <v>24.6</v>
      </c>
      <c r="G51" s="32">
        <v>117.55743</v>
      </c>
      <c r="H51" s="31">
        <v>0.06</v>
      </c>
      <c r="I51" s="32">
        <v>0.01</v>
      </c>
      <c r="J51" s="31">
        <v>0</v>
      </c>
      <c r="K51" s="32">
        <v>10</v>
      </c>
      <c r="L51" s="31">
        <v>7</v>
      </c>
      <c r="M51" s="33">
        <v>0.56999999999999995</v>
      </c>
    </row>
    <row r="52" spans="1:13">
      <c r="A52" s="52"/>
      <c r="B52" s="26" t="s">
        <v>138</v>
      </c>
      <c r="C52" s="16"/>
      <c r="D52" s="12">
        <f t="shared" ref="D52:M52" si="3">SUM(D47:D51)</f>
        <v>19.799999999999997</v>
      </c>
      <c r="E52" s="12">
        <f t="shared" si="3"/>
        <v>22.699999999999996</v>
      </c>
      <c r="F52" s="12">
        <f t="shared" si="3"/>
        <v>118.80000000000001</v>
      </c>
      <c r="G52" s="9">
        <f t="shared" si="3"/>
        <v>757.55742999999995</v>
      </c>
      <c r="H52" s="12">
        <f t="shared" si="3"/>
        <v>0.24</v>
      </c>
      <c r="I52" s="11">
        <f t="shared" si="3"/>
        <v>0.26</v>
      </c>
      <c r="J52" s="12">
        <f t="shared" si="3"/>
        <v>1.59</v>
      </c>
      <c r="K52" s="10">
        <f t="shared" si="3"/>
        <v>240.61999999999998</v>
      </c>
      <c r="L52" s="12">
        <f t="shared" si="3"/>
        <v>555.17000000000007</v>
      </c>
      <c r="M52" s="12">
        <f t="shared" si="3"/>
        <v>2.23</v>
      </c>
    </row>
    <row r="53" spans="1:13">
      <c r="A53" s="25"/>
      <c r="B53" s="148" t="s">
        <v>169</v>
      </c>
      <c r="M53" s="77"/>
    </row>
    <row r="54" spans="1:13">
      <c r="A54" s="5" t="s">
        <v>9</v>
      </c>
      <c r="B54" s="6" t="s">
        <v>10</v>
      </c>
      <c r="C54" s="7" t="s">
        <v>11</v>
      </c>
      <c r="D54" s="8"/>
      <c r="E54" s="9" t="s">
        <v>12</v>
      </c>
      <c r="F54" s="10"/>
      <c r="G54" s="7" t="s">
        <v>13</v>
      </c>
      <c r="H54" s="5" t="s">
        <v>14</v>
      </c>
      <c r="I54" s="9"/>
      <c r="J54" s="11"/>
      <c r="K54" s="12"/>
      <c r="L54" s="8" t="s">
        <v>15</v>
      </c>
      <c r="M54" s="13"/>
    </row>
    <row r="55" spans="1:13">
      <c r="A55" s="65"/>
      <c r="B55" s="15" t="s">
        <v>16</v>
      </c>
      <c r="C55" s="16" t="s">
        <v>17</v>
      </c>
      <c r="D55" s="15" t="s">
        <v>18</v>
      </c>
      <c r="E55" s="16" t="s">
        <v>19</v>
      </c>
      <c r="F55" s="15" t="s">
        <v>20</v>
      </c>
      <c r="G55" s="15" t="s">
        <v>21</v>
      </c>
      <c r="H55" s="12" t="s">
        <v>22</v>
      </c>
      <c r="I55" s="17" t="s">
        <v>23</v>
      </c>
      <c r="J55" s="6" t="s">
        <v>24</v>
      </c>
      <c r="K55" s="12" t="s">
        <v>25</v>
      </c>
      <c r="L55" s="18" t="s">
        <v>26</v>
      </c>
      <c r="M55" s="19" t="s">
        <v>27</v>
      </c>
    </row>
    <row r="56" spans="1:13">
      <c r="A56" s="12">
        <v>1</v>
      </c>
      <c r="B56" s="10">
        <v>2</v>
      </c>
      <c r="C56" s="9">
        <v>3</v>
      </c>
      <c r="D56" s="12">
        <v>4</v>
      </c>
      <c r="E56" s="9">
        <v>5</v>
      </c>
      <c r="F56" s="12">
        <v>6</v>
      </c>
      <c r="G56" s="9">
        <v>7</v>
      </c>
      <c r="H56" s="12">
        <v>8</v>
      </c>
      <c r="I56" s="20">
        <v>9</v>
      </c>
      <c r="J56" s="12">
        <v>10</v>
      </c>
      <c r="K56" s="12">
        <v>11</v>
      </c>
      <c r="L56" s="9">
        <v>12</v>
      </c>
      <c r="M56" s="12">
        <v>13</v>
      </c>
    </row>
    <row r="57" spans="1:13">
      <c r="A57" s="65"/>
      <c r="B57" s="26" t="s">
        <v>165</v>
      </c>
      <c r="C57" s="9"/>
      <c r="D57" s="9"/>
      <c r="E57" s="9"/>
      <c r="F57" s="9"/>
      <c r="G57" s="9"/>
      <c r="H57" s="9"/>
      <c r="I57" s="11"/>
      <c r="J57" s="9"/>
      <c r="K57" s="9"/>
      <c r="L57" s="9"/>
      <c r="M57" s="10"/>
    </row>
    <row r="58" spans="1:13" ht="22.5">
      <c r="A58" s="5" t="s">
        <v>181</v>
      </c>
      <c r="B58" s="158" t="s">
        <v>182</v>
      </c>
      <c r="C58" s="5">
        <v>80</v>
      </c>
      <c r="D58" s="6">
        <v>0.6</v>
      </c>
      <c r="E58" s="6">
        <v>3.8</v>
      </c>
      <c r="F58" s="6">
        <v>2.9</v>
      </c>
      <c r="G58" s="6">
        <v>48</v>
      </c>
      <c r="H58" s="6">
        <v>0.02</v>
      </c>
      <c r="I58" s="27">
        <v>0.02</v>
      </c>
      <c r="J58" s="5">
        <v>4.5599999999999996</v>
      </c>
      <c r="K58" s="6">
        <v>12</v>
      </c>
      <c r="L58" s="7">
        <v>9.66</v>
      </c>
      <c r="M58" s="6">
        <v>0.45</v>
      </c>
    </row>
    <row r="59" spans="1:13">
      <c r="A59" s="38" t="s">
        <v>34</v>
      </c>
      <c r="B59" s="39" t="s">
        <v>35</v>
      </c>
      <c r="C59" s="40" t="s">
        <v>36</v>
      </c>
      <c r="D59" s="39">
        <v>17.7</v>
      </c>
      <c r="E59" s="40">
        <v>16.5</v>
      </c>
      <c r="F59" s="39">
        <v>47.9</v>
      </c>
      <c r="G59" s="40">
        <v>415</v>
      </c>
      <c r="H59" s="39">
        <v>7.0000000000000007E-2</v>
      </c>
      <c r="I59" s="40">
        <v>0.1</v>
      </c>
      <c r="J59" s="39">
        <v>0.9</v>
      </c>
      <c r="K59" s="40">
        <v>19.64</v>
      </c>
      <c r="L59" s="39">
        <v>50.69</v>
      </c>
      <c r="M59" s="41">
        <v>2.35</v>
      </c>
    </row>
    <row r="60" spans="1:13">
      <c r="A60" s="52" t="s">
        <v>50</v>
      </c>
      <c r="B60" s="12" t="s">
        <v>51</v>
      </c>
      <c r="C60" s="53" t="s">
        <v>52</v>
      </c>
      <c r="D60" s="54">
        <v>1.4</v>
      </c>
      <c r="E60" s="54">
        <v>1.4</v>
      </c>
      <c r="F60" s="54">
        <v>11.2</v>
      </c>
      <c r="G60" s="54">
        <v>61</v>
      </c>
      <c r="H60" s="54">
        <v>0.01</v>
      </c>
      <c r="I60" s="54">
        <v>2.06</v>
      </c>
      <c r="J60" s="54">
        <v>0.26</v>
      </c>
      <c r="K60" s="54">
        <v>53.06</v>
      </c>
      <c r="L60" s="54">
        <v>6.09</v>
      </c>
      <c r="M60" s="54">
        <v>7.0000000000000007E-2</v>
      </c>
    </row>
    <row r="61" spans="1:13">
      <c r="A61" s="65"/>
      <c r="B61" s="33" t="s">
        <v>40</v>
      </c>
      <c r="C61" s="32">
        <v>50</v>
      </c>
      <c r="D61" s="31">
        <v>3.8</v>
      </c>
      <c r="E61" s="32">
        <v>0.4</v>
      </c>
      <c r="F61" s="31">
        <v>24.6</v>
      </c>
      <c r="G61" s="32">
        <v>117.55743</v>
      </c>
      <c r="H61" s="31">
        <v>0.06</v>
      </c>
      <c r="I61" s="32">
        <v>0.01</v>
      </c>
      <c r="J61" s="31">
        <v>0</v>
      </c>
      <c r="K61" s="32">
        <v>10</v>
      </c>
      <c r="L61" s="31">
        <v>7</v>
      </c>
      <c r="M61" s="33">
        <v>0.56999999999999995</v>
      </c>
    </row>
    <row r="62" spans="1:13">
      <c r="A62" s="52"/>
      <c r="B62" s="26" t="s">
        <v>138</v>
      </c>
      <c r="C62" s="26"/>
      <c r="D62" s="12">
        <f t="shared" ref="D62:M62" si="4">SUM(D58:D61)</f>
        <v>23.5</v>
      </c>
      <c r="E62" s="12">
        <f t="shared" si="4"/>
        <v>22.099999999999998</v>
      </c>
      <c r="F62" s="12">
        <f t="shared" si="4"/>
        <v>86.6</v>
      </c>
      <c r="G62" s="9">
        <f t="shared" si="4"/>
        <v>641.55742999999995</v>
      </c>
      <c r="H62" s="12">
        <f t="shared" si="4"/>
        <v>0.16</v>
      </c>
      <c r="I62" s="11">
        <f t="shared" si="4"/>
        <v>2.19</v>
      </c>
      <c r="J62" s="12">
        <f t="shared" si="4"/>
        <v>5.72</v>
      </c>
      <c r="K62" s="10">
        <f t="shared" si="4"/>
        <v>94.7</v>
      </c>
      <c r="L62" s="12">
        <f t="shared" si="4"/>
        <v>73.44</v>
      </c>
      <c r="M62" s="12">
        <f t="shared" si="4"/>
        <v>3.44</v>
      </c>
    </row>
    <row r="63" spans="1:13">
      <c r="A63" s="21"/>
      <c r="B63" s="26" t="s">
        <v>29</v>
      </c>
      <c r="C63" s="16"/>
      <c r="D63" s="9"/>
      <c r="E63" s="16"/>
      <c r="F63" s="9"/>
      <c r="G63" s="9"/>
      <c r="H63" s="9"/>
      <c r="I63" s="11"/>
      <c r="J63" s="16"/>
      <c r="K63" s="9"/>
      <c r="L63" s="16"/>
      <c r="M63" s="10"/>
    </row>
    <row r="64" spans="1:13">
      <c r="A64" s="65"/>
      <c r="B64" s="145" t="s">
        <v>170</v>
      </c>
      <c r="M64" s="77"/>
    </row>
    <row r="65" spans="1:13">
      <c r="A65" s="6" t="s">
        <v>9</v>
      </c>
      <c r="B65" s="62" t="s">
        <v>10</v>
      </c>
      <c r="C65" s="7" t="s">
        <v>11</v>
      </c>
      <c r="D65" s="8"/>
      <c r="E65" s="9" t="s">
        <v>12</v>
      </c>
      <c r="F65" s="10"/>
      <c r="G65" s="7" t="s">
        <v>13</v>
      </c>
      <c r="H65" s="5" t="s">
        <v>14</v>
      </c>
      <c r="I65" s="9"/>
      <c r="J65" s="11"/>
      <c r="K65" s="12"/>
      <c r="L65" s="8" t="s">
        <v>15</v>
      </c>
      <c r="M65" s="13"/>
    </row>
    <row r="66" spans="1:13">
      <c r="A66" s="65"/>
      <c r="B66" s="15" t="s">
        <v>16</v>
      </c>
      <c r="C66" s="16" t="s">
        <v>17</v>
      </c>
      <c r="D66" s="15" t="s">
        <v>18</v>
      </c>
      <c r="E66" s="16" t="s">
        <v>19</v>
      </c>
      <c r="F66" s="15" t="s">
        <v>20</v>
      </c>
      <c r="G66" s="15" t="s">
        <v>21</v>
      </c>
      <c r="H66" s="12" t="s">
        <v>22</v>
      </c>
      <c r="I66" s="17" t="s">
        <v>23</v>
      </c>
      <c r="J66" s="6" t="s">
        <v>24</v>
      </c>
      <c r="K66" s="12" t="s">
        <v>25</v>
      </c>
      <c r="L66" s="18" t="s">
        <v>26</v>
      </c>
      <c r="M66" s="149" t="s">
        <v>27</v>
      </c>
    </row>
    <row r="67" spans="1:13">
      <c r="A67" s="8">
        <v>1</v>
      </c>
      <c r="B67" s="12">
        <v>2</v>
      </c>
      <c r="C67" s="9">
        <v>3</v>
      </c>
      <c r="D67" s="12">
        <v>4</v>
      </c>
      <c r="E67" s="9">
        <v>5</v>
      </c>
      <c r="F67" s="12">
        <v>6</v>
      </c>
      <c r="G67" s="9">
        <v>7</v>
      </c>
      <c r="H67" s="12">
        <v>8</v>
      </c>
      <c r="I67" s="20">
        <v>9</v>
      </c>
      <c r="J67" s="12">
        <v>10</v>
      </c>
      <c r="K67" s="12">
        <v>11</v>
      </c>
      <c r="L67" s="9">
        <v>12</v>
      </c>
      <c r="M67" s="12">
        <v>13</v>
      </c>
    </row>
    <row r="68" spans="1:13">
      <c r="A68" s="65"/>
      <c r="B68" s="150" t="s">
        <v>165</v>
      </c>
      <c r="C68" s="9"/>
      <c r="D68" s="9"/>
      <c r="E68" s="9"/>
      <c r="F68" s="9"/>
      <c r="G68" s="9"/>
      <c r="H68" s="9"/>
      <c r="I68" s="11"/>
      <c r="J68" s="9"/>
      <c r="K68" s="9"/>
      <c r="L68" s="9"/>
      <c r="M68" s="10"/>
    </row>
    <row r="69" spans="1:13">
      <c r="A69" s="85"/>
      <c r="B69" s="12" t="s">
        <v>43</v>
      </c>
      <c r="C69" s="10">
        <v>10</v>
      </c>
      <c r="D69" s="48">
        <v>3</v>
      </c>
      <c r="E69" s="48">
        <v>3</v>
      </c>
      <c r="F69" s="48">
        <v>0</v>
      </c>
      <c r="G69" s="48">
        <v>36</v>
      </c>
      <c r="H69" s="48">
        <v>0</v>
      </c>
      <c r="I69" s="20">
        <v>7.0000000000000007E-2</v>
      </c>
      <c r="J69" s="12">
        <v>0</v>
      </c>
      <c r="K69" s="49">
        <v>100</v>
      </c>
      <c r="L69" s="48">
        <v>505</v>
      </c>
      <c r="M69" s="48">
        <v>7.0000000000000007E-2</v>
      </c>
    </row>
    <row r="70" spans="1:13">
      <c r="A70" s="157" t="s">
        <v>121</v>
      </c>
      <c r="B70" s="94" t="s">
        <v>122</v>
      </c>
      <c r="C70" s="95" t="s">
        <v>123</v>
      </c>
      <c r="D70" s="96">
        <v>20.6</v>
      </c>
      <c r="E70" s="97">
        <v>14.5</v>
      </c>
      <c r="F70" s="96">
        <v>13.9</v>
      </c>
      <c r="G70" s="96">
        <v>252</v>
      </c>
      <c r="H70" s="96">
        <v>7.0000000000000007E-2</v>
      </c>
      <c r="I70" s="96">
        <v>0.12</v>
      </c>
      <c r="J70" s="96">
        <v>0.28999999999999998</v>
      </c>
      <c r="K70" s="96">
        <v>34.65</v>
      </c>
      <c r="L70" s="96">
        <v>28.56</v>
      </c>
      <c r="M70" s="97">
        <v>1.48</v>
      </c>
    </row>
    <row r="71" spans="1:13">
      <c r="A71" s="155" t="s">
        <v>47</v>
      </c>
      <c r="B71" s="12" t="s">
        <v>48</v>
      </c>
      <c r="C71" s="9" t="s">
        <v>49</v>
      </c>
      <c r="D71" s="12">
        <v>6.6</v>
      </c>
      <c r="E71" s="12">
        <v>4.7</v>
      </c>
      <c r="F71" s="12">
        <v>39.4</v>
      </c>
      <c r="G71" s="12">
        <v>230</v>
      </c>
      <c r="H71" s="12">
        <v>7.0000000000000007E-2</v>
      </c>
      <c r="I71" s="11">
        <v>0.02</v>
      </c>
      <c r="J71" s="12">
        <v>0</v>
      </c>
      <c r="K71" s="10">
        <v>11.31</v>
      </c>
      <c r="L71" s="12">
        <v>9.07</v>
      </c>
      <c r="M71" s="12">
        <v>0.92</v>
      </c>
    </row>
    <row r="72" spans="1:13">
      <c r="A72" s="156" t="s">
        <v>50</v>
      </c>
      <c r="B72" s="12" t="s">
        <v>51</v>
      </c>
      <c r="C72" s="98" t="s">
        <v>52</v>
      </c>
      <c r="D72" s="54">
        <v>1.4</v>
      </c>
      <c r="E72" s="54">
        <v>1.4</v>
      </c>
      <c r="F72" s="54">
        <v>11.2</v>
      </c>
      <c r="G72" s="54">
        <v>61</v>
      </c>
      <c r="H72" s="54">
        <v>0.01</v>
      </c>
      <c r="I72" s="54">
        <v>2.06</v>
      </c>
      <c r="J72" s="54">
        <v>0.26</v>
      </c>
      <c r="K72" s="54">
        <v>53.06</v>
      </c>
      <c r="L72" s="54">
        <v>6.09</v>
      </c>
      <c r="M72" s="54">
        <v>7.0000000000000007E-2</v>
      </c>
    </row>
    <row r="73" spans="1:13">
      <c r="A73" s="65"/>
      <c r="B73" s="33" t="s">
        <v>40</v>
      </c>
      <c r="C73" s="40">
        <v>50</v>
      </c>
      <c r="D73" s="39">
        <v>3.8</v>
      </c>
      <c r="E73" s="40">
        <v>0.4</v>
      </c>
      <c r="F73" s="39">
        <v>24.6</v>
      </c>
      <c r="G73" s="40">
        <v>117.55743</v>
      </c>
      <c r="H73" s="39">
        <v>0.06</v>
      </c>
      <c r="I73" s="40">
        <v>0.01</v>
      </c>
      <c r="J73" s="39">
        <v>0</v>
      </c>
      <c r="K73" s="40">
        <v>10</v>
      </c>
      <c r="L73" s="39">
        <v>7</v>
      </c>
      <c r="M73" s="41">
        <v>0.56999999999999995</v>
      </c>
    </row>
    <row r="74" spans="1:13">
      <c r="A74" s="64"/>
      <c r="B74" s="26" t="s">
        <v>138</v>
      </c>
      <c r="C74" s="26"/>
      <c r="D74" s="12">
        <f t="shared" ref="D74:M74" si="5">SUM(D69:D73)</f>
        <v>35.4</v>
      </c>
      <c r="E74" s="12">
        <f t="shared" si="5"/>
        <v>23.999999999999996</v>
      </c>
      <c r="F74" s="12">
        <f t="shared" si="5"/>
        <v>89.1</v>
      </c>
      <c r="G74" s="9">
        <f t="shared" si="5"/>
        <v>696.55742999999995</v>
      </c>
      <c r="H74" s="12">
        <f t="shared" si="5"/>
        <v>0.21000000000000002</v>
      </c>
      <c r="I74" s="11">
        <f t="shared" si="5"/>
        <v>2.2799999999999998</v>
      </c>
      <c r="J74" s="12">
        <f t="shared" si="5"/>
        <v>0.55000000000000004</v>
      </c>
      <c r="K74" s="10">
        <f t="shared" si="5"/>
        <v>209.02</v>
      </c>
      <c r="L74" s="12">
        <f t="shared" si="5"/>
        <v>555.72</v>
      </c>
      <c r="M74" s="12">
        <f t="shared" si="5"/>
        <v>3.11</v>
      </c>
    </row>
    <row r="75" spans="1:13">
      <c r="A75" s="21"/>
      <c r="B75" s="145" t="s">
        <v>171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51"/>
    </row>
    <row r="76" spans="1:13">
      <c r="A76" s="6" t="s">
        <v>9</v>
      </c>
      <c r="B76" s="62" t="s">
        <v>10</v>
      </c>
      <c r="C76" s="7" t="s">
        <v>11</v>
      </c>
      <c r="D76" s="8"/>
      <c r="E76" s="9" t="s">
        <v>12</v>
      </c>
      <c r="F76" s="10"/>
      <c r="G76" s="7" t="s">
        <v>13</v>
      </c>
      <c r="H76" s="5" t="s">
        <v>14</v>
      </c>
      <c r="I76" s="9"/>
      <c r="J76" s="11"/>
      <c r="K76" s="12"/>
      <c r="L76" s="8" t="s">
        <v>15</v>
      </c>
      <c r="M76" s="13"/>
    </row>
    <row r="77" spans="1:13">
      <c r="A77" s="152"/>
      <c r="B77" s="63" t="s">
        <v>16</v>
      </c>
      <c r="C77" s="16" t="s">
        <v>17</v>
      </c>
      <c r="D77" s="15" t="s">
        <v>18</v>
      </c>
      <c r="E77" s="16" t="s">
        <v>19</v>
      </c>
      <c r="F77" s="15" t="s">
        <v>20</v>
      </c>
      <c r="G77" s="15" t="s">
        <v>21</v>
      </c>
      <c r="H77" s="12" t="s">
        <v>22</v>
      </c>
      <c r="I77" s="17" t="s">
        <v>23</v>
      </c>
      <c r="J77" s="6" t="s">
        <v>24</v>
      </c>
      <c r="K77" s="12" t="s">
        <v>25</v>
      </c>
      <c r="L77" s="18" t="s">
        <v>26</v>
      </c>
      <c r="M77" s="149" t="s">
        <v>27</v>
      </c>
    </row>
    <row r="78" spans="1:13">
      <c r="A78" s="8">
        <v>1</v>
      </c>
      <c r="B78" s="12">
        <v>2</v>
      </c>
      <c r="C78" s="9">
        <v>3</v>
      </c>
      <c r="D78" s="12">
        <v>4</v>
      </c>
      <c r="E78" s="9">
        <v>5</v>
      </c>
      <c r="F78" s="12">
        <v>6</v>
      </c>
      <c r="G78" s="9">
        <v>7</v>
      </c>
      <c r="H78" s="12">
        <v>8</v>
      </c>
      <c r="I78" s="20">
        <v>9</v>
      </c>
      <c r="J78" s="12">
        <v>10</v>
      </c>
      <c r="K78" s="12">
        <v>11</v>
      </c>
      <c r="L78" s="9">
        <v>12</v>
      </c>
      <c r="M78" s="12">
        <v>13</v>
      </c>
    </row>
    <row r="79" spans="1:13">
      <c r="A79" s="21"/>
      <c r="B79" s="26" t="s">
        <v>165</v>
      </c>
      <c r="C79" s="9"/>
      <c r="D79" s="9"/>
      <c r="E79" s="9"/>
      <c r="F79" s="9"/>
      <c r="G79" s="9"/>
      <c r="H79" s="9"/>
      <c r="I79" s="11"/>
      <c r="J79" s="9"/>
      <c r="K79" s="9"/>
      <c r="L79" s="9"/>
      <c r="M79" s="10"/>
    </row>
    <row r="80" spans="1:13">
      <c r="A80" s="65"/>
      <c r="B80" s="48" t="s">
        <v>130</v>
      </c>
      <c r="C80" s="84">
        <v>90</v>
      </c>
      <c r="D80" s="48">
        <v>9.1</v>
      </c>
      <c r="E80" s="48">
        <v>4</v>
      </c>
      <c r="F80" s="48">
        <v>44.7</v>
      </c>
      <c r="G80" s="6">
        <v>210.1</v>
      </c>
      <c r="H80" s="48">
        <v>0.4</v>
      </c>
      <c r="I80" s="17">
        <v>0.02</v>
      </c>
      <c r="J80" s="48">
        <v>0.01</v>
      </c>
      <c r="K80" s="49">
        <v>34.4</v>
      </c>
      <c r="L80" s="48">
        <v>1.2</v>
      </c>
      <c r="M80" s="48">
        <v>0.3</v>
      </c>
    </row>
    <row r="81" spans="1:13">
      <c r="A81" s="110" t="s">
        <v>131</v>
      </c>
      <c r="B81" s="111" t="s">
        <v>132</v>
      </c>
      <c r="C81" s="95" t="s">
        <v>49</v>
      </c>
      <c r="D81" s="96">
        <v>4.5</v>
      </c>
      <c r="E81" s="96">
        <v>7.2</v>
      </c>
      <c r="F81" s="96">
        <v>27.6</v>
      </c>
      <c r="G81" s="112">
        <v>194</v>
      </c>
      <c r="H81" s="96">
        <v>0.05</v>
      </c>
      <c r="I81" s="96">
        <v>0.14000000000000001</v>
      </c>
      <c r="J81" s="97">
        <v>0.48</v>
      </c>
      <c r="K81" s="96">
        <v>111.24</v>
      </c>
      <c r="L81" s="96">
        <v>25.29</v>
      </c>
      <c r="M81" s="97">
        <v>0.39</v>
      </c>
    </row>
    <row r="82" spans="1:13">
      <c r="A82" s="74"/>
      <c r="B82" s="58" t="s">
        <v>133</v>
      </c>
      <c r="C82" s="74"/>
      <c r="D82" s="74"/>
      <c r="E82" s="74"/>
      <c r="F82" s="74"/>
      <c r="G82" s="74"/>
      <c r="H82" s="74"/>
      <c r="I82" s="74"/>
      <c r="J82" s="74"/>
      <c r="K82" s="76"/>
      <c r="L82" s="74"/>
      <c r="M82" s="77"/>
    </row>
    <row r="83" spans="1:13">
      <c r="A83" s="12" t="s">
        <v>101</v>
      </c>
      <c r="B83" s="55" t="s">
        <v>102</v>
      </c>
      <c r="C83" s="56">
        <v>200</v>
      </c>
      <c r="D83" s="56">
        <v>0.1</v>
      </c>
      <c r="E83" s="56">
        <v>0</v>
      </c>
      <c r="F83" s="56">
        <v>9.3000000000000007</v>
      </c>
      <c r="G83" s="11">
        <v>37</v>
      </c>
      <c r="H83" s="55">
        <v>0</v>
      </c>
      <c r="I83" s="11">
        <v>0</v>
      </c>
      <c r="J83" s="55">
        <v>1.1200000000000001</v>
      </c>
      <c r="K83" s="55">
        <v>2.73</v>
      </c>
      <c r="L83" s="56">
        <v>0.73</v>
      </c>
      <c r="M83" s="55">
        <v>0.06</v>
      </c>
    </row>
    <row r="84" spans="1:13">
      <c r="A84" s="65"/>
      <c r="B84" s="33" t="s">
        <v>40</v>
      </c>
      <c r="C84" s="32">
        <v>50</v>
      </c>
      <c r="D84" s="31">
        <v>3.8</v>
      </c>
      <c r="E84" s="32">
        <v>0.4</v>
      </c>
      <c r="F84" s="31">
        <v>24.6</v>
      </c>
      <c r="G84" s="32">
        <v>117.55743</v>
      </c>
      <c r="H84" s="31">
        <v>0.06</v>
      </c>
      <c r="I84" s="32">
        <v>0.01</v>
      </c>
      <c r="J84" s="31">
        <v>0</v>
      </c>
      <c r="K84" s="32">
        <v>10</v>
      </c>
      <c r="L84" s="31">
        <v>7</v>
      </c>
      <c r="M84" s="33">
        <v>0.56999999999999995</v>
      </c>
    </row>
    <row r="85" spans="1:13">
      <c r="A85" s="52"/>
      <c r="B85" s="26" t="s">
        <v>138</v>
      </c>
      <c r="C85" s="26"/>
      <c r="D85" s="12">
        <f t="shared" ref="D85:M85" si="6">SUM(D80:D84)</f>
        <v>17.5</v>
      </c>
      <c r="E85" s="12">
        <f>E80+E81+E83+E84</f>
        <v>11.6</v>
      </c>
      <c r="F85" s="12">
        <f t="shared" si="6"/>
        <v>106.20000000000002</v>
      </c>
      <c r="G85" s="9">
        <f t="shared" si="6"/>
        <v>558.65742999999998</v>
      </c>
      <c r="H85" s="12">
        <f t="shared" si="6"/>
        <v>0.51</v>
      </c>
      <c r="I85" s="11">
        <f t="shared" si="6"/>
        <v>0.17</v>
      </c>
      <c r="J85" s="12">
        <f t="shared" si="6"/>
        <v>1.61</v>
      </c>
      <c r="K85" s="10">
        <f t="shared" si="6"/>
        <v>158.36999999999998</v>
      </c>
      <c r="L85" s="12">
        <f t="shared" si="6"/>
        <v>34.22</v>
      </c>
      <c r="M85" s="12">
        <f t="shared" si="6"/>
        <v>1.3199999999999998</v>
      </c>
    </row>
    <row r="86" spans="1:13">
      <c r="A86" s="21"/>
      <c r="B86" s="148" t="s">
        <v>172</v>
      </c>
      <c r="M86" s="77"/>
    </row>
    <row r="87" spans="1:13">
      <c r="A87" s="5" t="s">
        <v>9</v>
      </c>
      <c r="B87" s="6" t="s">
        <v>10</v>
      </c>
      <c r="C87" s="7" t="s">
        <v>11</v>
      </c>
      <c r="D87" s="8"/>
      <c r="E87" s="9" t="s">
        <v>12</v>
      </c>
      <c r="F87" s="10"/>
      <c r="G87" s="7" t="s">
        <v>13</v>
      </c>
      <c r="H87" s="5" t="s">
        <v>14</v>
      </c>
      <c r="I87" s="9"/>
      <c r="J87" s="11"/>
      <c r="K87" s="12"/>
      <c r="L87" s="8" t="s">
        <v>15</v>
      </c>
      <c r="M87" s="13"/>
    </row>
    <row r="88" spans="1:13">
      <c r="A88" s="65"/>
      <c r="B88" s="15" t="s">
        <v>16</v>
      </c>
      <c r="C88" s="16" t="s">
        <v>17</v>
      </c>
      <c r="D88" s="15" t="s">
        <v>18</v>
      </c>
      <c r="E88" s="16" t="s">
        <v>19</v>
      </c>
      <c r="F88" s="15" t="s">
        <v>20</v>
      </c>
      <c r="G88" s="15" t="s">
        <v>21</v>
      </c>
      <c r="H88" s="12" t="s">
        <v>22</v>
      </c>
      <c r="I88" s="17" t="s">
        <v>23</v>
      </c>
      <c r="J88" s="6" t="s">
        <v>24</v>
      </c>
      <c r="K88" s="12" t="s">
        <v>25</v>
      </c>
      <c r="L88" s="18" t="s">
        <v>26</v>
      </c>
      <c r="M88" s="19" t="s">
        <v>27</v>
      </c>
    </row>
    <row r="89" spans="1:13">
      <c r="A89" s="8">
        <v>1</v>
      </c>
      <c r="B89" s="12">
        <v>2</v>
      </c>
      <c r="C89" s="9">
        <v>3</v>
      </c>
      <c r="D89" s="12">
        <v>4</v>
      </c>
      <c r="E89" s="9">
        <v>5</v>
      </c>
      <c r="F89" s="12">
        <v>6</v>
      </c>
      <c r="G89" s="9">
        <v>7</v>
      </c>
      <c r="H89" s="12">
        <v>8</v>
      </c>
      <c r="I89" s="20">
        <v>9</v>
      </c>
      <c r="J89" s="12">
        <v>10</v>
      </c>
      <c r="K89" s="12">
        <v>11</v>
      </c>
      <c r="L89" s="9">
        <v>12</v>
      </c>
      <c r="M89" s="12">
        <v>13</v>
      </c>
    </row>
    <row r="90" spans="1:13">
      <c r="A90" s="21"/>
      <c r="B90" s="26" t="s">
        <v>165</v>
      </c>
      <c r="C90" s="9"/>
      <c r="D90" s="9"/>
      <c r="E90" s="9"/>
      <c r="F90" s="9"/>
      <c r="G90" s="9"/>
      <c r="H90" s="9"/>
      <c r="I90" s="11"/>
      <c r="J90" s="9"/>
      <c r="K90" s="9"/>
      <c r="L90" s="9"/>
      <c r="M90" s="10"/>
    </row>
    <row r="91" spans="1:13">
      <c r="A91" s="85"/>
      <c r="B91" s="12" t="s">
        <v>137</v>
      </c>
      <c r="C91" s="9">
        <v>50</v>
      </c>
      <c r="D91" s="12">
        <v>0.3</v>
      </c>
      <c r="E91" s="12">
        <v>0.1</v>
      </c>
      <c r="F91" s="12">
        <v>2.1</v>
      </c>
      <c r="G91" s="12">
        <v>9.9499999999999993</v>
      </c>
      <c r="H91" s="12">
        <v>0.03</v>
      </c>
      <c r="I91" s="11">
        <v>0.02</v>
      </c>
      <c r="J91" s="12">
        <v>12.5</v>
      </c>
      <c r="K91" s="10">
        <v>7</v>
      </c>
      <c r="L91" s="12">
        <v>10</v>
      </c>
      <c r="M91" s="48">
        <v>0.45</v>
      </c>
    </row>
    <row r="92" spans="1:13">
      <c r="A92" s="12" t="s">
        <v>44</v>
      </c>
      <c r="B92" s="50" t="s">
        <v>45</v>
      </c>
      <c r="C92" s="16" t="s">
        <v>46</v>
      </c>
      <c r="D92" s="51">
        <v>15</v>
      </c>
      <c r="E92" s="12">
        <v>21.4</v>
      </c>
      <c r="F92" s="10">
        <v>15.5</v>
      </c>
      <c r="G92" s="9">
        <v>316</v>
      </c>
      <c r="H92" s="12">
        <v>7.0000000000000007E-2</v>
      </c>
      <c r="I92" s="28">
        <v>0.11</v>
      </c>
      <c r="J92" s="15">
        <v>0.39</v>
      </c>
      <c r="K92" s="12">
        <v>22</v>
      </c>
      <c r="L92" s="9">
        <v>22.69</v>
      </c>
      <c r="M92" s="12">
        <v>1.79</v>
      </c>
    </row>
    <row r="93" spans="1:13">
      <c r="A93" s="6" t="s">
        <v>85</v>
      </c>
      <c r="B93" s="81" t="s">
        <v>86</v>
      </c>
      <c r="C93" s="7">
        <v>180</v>
      </c>
      <c r="D93" s="6">
        <v>3.7</v>
      </c>
      <c r="E93" s="7">
        <v>5.9</v>
      </c>
      <c r="F93" s="6">
        <v>24</v>
      </c>
      <c r="G93" s="7">
        <v>166</v>
      </c>
      <c r="H93" s="6">
        <v>0.14000000000000001</v>
      </c>
      <c r="I93" s="55">
        <v>0.12</v>
      </c>
      <c r="J93" s="10">
        <v>12.45</v>
      </c>
      <c r="K93" s="6">
        <v>42.72</v>
      </c>
      <c r="L93" s="7">
        <v>34.08</v>
      </c>
      <c r="M93" s="6">
        <v>1.24</v>
      </c>
    </row>
    <row r="94" spans="1:13">
      <c r="A94" s="12" t="s">
        <v>87</v>
      </c>
      <c r="B94" s="153" t="s">
        <v>88</v>
      </c>
      <c r="C94" s="62">
        <v>200</v>
      </c>
      <c r="D94" s="6">
        <v>3.3</v>
      </c>
      <c r="E94" s="7">
        <v>3.1</v>
      </c>
      <c r="F94" s="6">
        <v>13.6</v>
      </c>
      <c r="G94" s="7">
        <v>94</v>
      </c>
      <c r="H94" s="6">
        <v>0.03</v>
      </c>
      <c r="I94" s="58">
        <v>0.13</v>
      </c>
      <c r="J94" s="49">
        <v>0.52</v>
      </c>
      <c r="K94" s="6">
        <v>110.37</v>
      </c>
      <c r="L94" s="7">
        <v>26.97</v>
      </c>
      <c r="M94" s="6">
        <v>0.88</v>
      </c>
    </row>
    <row r="95" spans="1:13">
      <c r="A95" s="65"/>
      <c r="B95" s="33" t="s">
        <v>40</v>
      </c>
      <c r="C95" s="40">
        <v>50</v>
      </c>
      <c r="D95" s="39">
        <v>3.8</v>
      </c>
      <c r="E95" s="40">
        <v>0.4</v>
      </c>
      <c r="F95" s="39">
        <v>24.6</v>
      </c>
      <c r="G95" s="40">
        <v>117.55743</v>
      </c>
      <c r="H95" s="39">
        <v>0.06</v>
      </c>
      <c r="I95" s="40">
        <v>0.01</v>
      </c>
      <c r="J95" s="39">
        <v>0</v>
      </c>
      <c r="K95" s="40">
        <v>10</v>
      </c>
      <c r="L95" s="39">
        <v>7</v>
      </c>
      <c r="M95" s="41">
        <v>0.56999999999999995</v>
      </c>
    </row>
    <row r="96" spans="1:13">
      <c r="A96" s="52"/>
      <c r="B96" s="26" t="s">
        <v>138</v>
      </c>
      <c r="C96" s="26"/>
      <c r="D96" s="12">
        <f t="shared" ref="D96:M96" si="7">SUM(D91:D95)</f>
        <v>26.1</v>
      </c>
      <c r="E96" s="12">
        <f t="shared" si="7"/>
        <v>30.9</v>
      </c>
      <c r="F96" s="12">
        <f t="shared" si="7"/>
        <v>79.800000000000011</v>
      </c>
      <c r="G96" s="9">
        <f t="shared" si="7"/>
        <v>703.50743</v>
      </c>
      <c r="H96" s="12">
        <f t="shared" si="7"/>
        <v>0.33</v>
      </c>
      <c r="I96" s="11">
        <f t="shared" si="7"/>
        <v>0.39</v>
      </c>
      <c r="J96" s="12">
        <f t="shared" si="7"/>
        <v>25.86</v>
      </c>
      <c r="K96" s="10">
        <f t="shared" si="7"/>
        <v>192.09</v>
      </c>
      <c r="L96" s="12">
        <f t="shared" si="7"/>
        <v>100.74</v>
      </c>
      <c r="M96" s="12">
        <f t="shared" si="7"/>
        <v>4.9300000000000006</v>
      </c>
    </row>
    <row r="97" spans="1:13">
      <c r="A97" s="21"/>
      <c r="B97" s="147" t="s">
        <v>173</v>
      </c>
      <c r="M97" s="77"/>
    </row>
    <row r="98" spans="1:13">
      <c r="A98" s="6" t="s">
        <v>9</v>
      </c>
      <c r="B98" s="48" t="s">
        <v>10</v>
      </c>
      <c r="C98" s="7" t="s">
        <v>11</v>
      </c>
      <c r="D98" s="8"/>
      <c r="E98" s="9" t="s">
        <v>12</v>
      </c>
      <c r="F98" s="10"/>
      <c r="G98" s="7" t="s">
        <v>13</v>
      </c>
      <c r="H98" s="5" t="s">
        <v>14</v>
      </c>
      <c r="I98" s="9"/>
      <c r="J98" s="11"/>
      <c r="K98" s="12"/>
      <c r="L98" s="8" t="s">
        <v>15</v>
      </c>
      <c r="M98" s="13"/>
    </row>
    <row r="99" spans="1:13">
      <c r="A99" s="65"/>
      <c r="B99" s="15" t="s">
        <v>16</v>
      </c>
      <c r="C99" s="16" t="s">
        <v>17</v>
      </c>
      <c r="D99" s="15" t="s">
        <v>18</v>
      </c>
      <c r="E99" s="16" t="s">
        <v>19</v>
      </c>
      <c r="F99" s="15" t="s">
        <v>20</v>
      </c>
      <c r="G99" s="15" t="s">
        <v>21</v>
      </c>
      <c r="H99" s="12" t="s">
        <v>22</v>
      </c>
      <c r="I99" s="17" t="s">
        <v>23</v>
      </c>
      <c r="J99" s="6" t="s">
        <v>24</v>
      </c>
      <c r="K99" s="12" t="s">
        <v>25</v>
      </c>
      <c r="L99" s="18" t="s">
        <v>26</v>
      </c>
      <c r="M99" s="19" t="s">
        <v>27</v>
      </c>
    </row>
    <row r="100" spans="1:13">
      <c r="A100" s="8">
        <v>1</v>
      </c>
      <c r="B100" s="12">
        <v>2</v>
      </c>
      <c r="C100" s="9">
        <v>3</v>
      </c>
      <c r="D100" s="12">
        <v>4</v>
      </c>
      <c r="E100" s="9">
        <v>5</v>
      </c>
      <c r="F100" s="12">
        <v>6</v>
      </c>
      <c r="G100" s="9">
        <v>7</v>
      </c>
      <c r="H100" s="12">
        <v>8</v>
      </c>
      <c r="I100" s="20">
        <v>9</v>
      </c>
      <c r="J100" s="12">
        <v>10</v>
      </c>
      <c r="K100" s="12">
        <v>11</v>
      </c>
      <c r="L100" s="9">
        <v>12</v>
      </c>
      <c r="M100" s="12">
        <v>13</v>
      </c>
    </row>
    <row r="101" spans="1:13">
      <c r="A101" s="21"/>
      <c r="B101" s="26" t="s">
        <v>165</v>
      </c>
      <c r="C101" s="9"/>
      <c r="D101" s="9"/>
      <c r="E101" s="9"/>
      <c r="F101" s="9"/>
      <c r="G101" s="9"/>
      <c r="H101" s="9"/>
      <c r="I101" s="11"/>
      <c r="J101" s="9"/>
      <c r="K101" s="9"/>
      <c r="L101" s="9"/>
      <c r="M101" s="10"/>
    </row>
    <row r="102" spans="1:13">
      <c r="A102" s="5" t="s">
        <v>175</v>
      </c>
      <c r="B102" s="12" t="s">
        <v>176</v>
      </c>
      <c r="C102" s="5">
        <v>80</v>
      </c>
      <c r="D102" s="6">
        <v>1.2</v>
      </c>
      <c r="E102" s="6">
        <v>2.8</v>
      </c>
      <c r="F102" s="6">
        <v>5.9</v>
      </c>
      <c r="G102" s="6">
        <v>53</v>
      </c>
      <c r="H102" s="6">
        <v>0.05</v>
      </c>
      <c r="I102" s="27">
        <v>0.03</v>
      </c>
      <c r="J102" s="5">
        <v>2.29</v>
      </c>
      <c r="K102" s="6">
        <v>14.31</v>
      </c>
      <c r="L102" s="7">
        <v>14.53</v>
      </c>
      <c r="M102" s="6">
        <v>0.45</v>
      </c>
    </row>
    <row r="103" spans="1:13">
      <c r="A103" s="6" t="s">
        <v>139</v>
      </c>
      <c r="B103" s="116" t="s">
        <v>140</v>
      </c>
      <c r="C103" s="7" t="s">
        <v>32</v>
      </c>
      <c r="D103" s="6">
        <v>2.1</v>
      </c>
      <c r="E103" s="7">
        <v>5.2</v>
      </c>
      <c r="F103" s="6">
        <v>15.4</v>
      </c>
      <c r="G103" s="7">
        <v>119</v>
      </c>
      <c r="H103" s="6">
        <v>0.08</v>
      </c>
      <c r="I103" s="27">
        <v>0.05</v>
      </c>
      <c r="J103" s="7">
        <v>6.7</v>
      </c>
      <c r="K103" s="6">
        <v>15.05</v>
      </c>
      <c r="L103" s="7">
        <v>22.5</v>
      </c>
      <c r="M103" s="6">
        <v>0.84</v>
      </c>
    </row>
    <row r="104" spans="1:13">
      <c r="A104" s="74"/>
      <c r="B104" s="63" t="s">
        <v>77</v>
      </c>
      <c r="C104" s="16"/>
      <c r="D104" s="15"/>
      <c r="E104" s="16"/>
      <c r="F104" s="15"/>
      <c r="G104" s="16"/>
      <c r="H104" s="15"/>
      <c r="I104" s="28"/>
      <c r="J104" s="16"/>
      <c r="K104" s="15"/>
      <c r="L104" s="16"/>
      <c r="M104" s="15"/>
    </row>
    <row r="105" spans="1:13">
      <c r="A105" s="117" t="s">
        <v>92</v>
      </c>
      <c r="B105" s="118" t="s">
        <v>93</v>
      </c>
      <c r="C105" s="119" t="s">
        <v>141</v>
      </c>
      <c r="D105" s="119">
        <v>25.4</v>
      </c>
      <c r="E105" s="120">
        <v>25.8</v>
      </c>
      <c r="F105" s="119">
        <v>23</v>
      </c>
      <c r="G105" s="120">
        <v>429</v>
      </c>
      <c r="H105" s="118">
        <v>0.19</v>
      </c>
      <c r="I105" s="118">
        <v>0.23</v>
      </c>
      <c r="J105" s="119">
        <v>10.65</v>
      </c>
      <c r="K105" s="119">
        <v>29.97</v>
      </c>
      <c r="L105" s="119">
        <v>61.07</v>
      </c>
      <c r="M105" s="121">
        <v>4.6500000000000004</v>
      </c>
    </row>
    <row r="106" spans="1:13">
      <c r="A106" s="12" t="s">
        <v>142</v>
      </c>
      <c r="B106" s="93" t="s">
        <v>143</v>
      </c>
      <c r="C106" s="9">
        <v>200</v>
      </c>
      <c r="D106" s="12">
        <v>1.3</v>
      </c>
      <c r="E106" s="12">
        <v>0.1</v>
      </c>
      <c r="F106" s="12">
        <v>32.4</v>
      </c>
      <c r="G106" s="9">
        <v>130</v>
      </c>
      <c r="H106" s="12">
        <v>0.02</v>
      </c>
      <c r="I106" s="28">
        <v>0.05</v>
      </c>
      <c r="J106" s="9">
        <v>0.4</v>
      </c>
      <c r="K106" s="12">
        <v>39.4</v>
      </c>
      <c r="L106" s="9">
        <v>24.94</v>
      </c>
      <c r="M106" s="12">
        <v>0.84</v>
      </c>
    </row>
    <row r="107" spans="1:13">
      <c r="A107" s="85"/>
      <c r="B107" s="33" t="s">
        <v>40</v>
      </c>
      <c r="C107" s="37">
        <v>50</v>
      </c>
      <c r="D107" s="36">
        <v>3.8</v>
      </c>
      <c r="E107" s="35">
        <v>0.4</v>
      </c>
      <c r="F107" s="36">
        <v>24.6</v>
      </c>
      <c r="G107" s="35">
        <v>117.55743</v>
      </c>
      <c r="H107" s="36">
        <v>0.06</v>
      </c>
      <c r="I107" s="35">
        <v>0.01</v>
      </c>
      <c r="J107" s="36">
        <v>0</v>
      </c>
      <c r="K107" s="35">
        <v>10</v>
      </c>
      <c r="L107" s="36">
        <v>7</v>
      </c>
      <c r="M107" s="37">
        <v>0.56999999999999995</v>
      </c>
    </row>
    <row r="108" spans="1:13">
      <c r="A108" s="65"/>
      <c r="B108" s="39" t="s">
        <v>41</v>
      </c>
      <c r="C108" s="44">
        <v>40</v>
      </c>
      <c r="D108" s="43">
        <v>2.64</v>
      </c>
      <c r="E108" s="44">
        <v>0.48</v>
      </c>
      <c r="F108" s="43">
        <v>13.704000000000001</v>
      </c>
      <c r="G108" s="43">
        <v>66.16</v>
      </c>
      <c r="H108" s="43">
        <v>0.08</v>
      </c>
      <c r="I108" s="44">
        <v>0.03</v>
      </c>
      <c r="J108" s="43">
        <v>0</v>
      </c>
      <c r="K108" s="44">
        <v>14</v>
      </c>
      <c r="L108" s="43">
        <v>18.8</v>
      </c>
      <c r="M108" s="45">
        <v>1.6</v>
      </c>
    </row>
    <row r="109" spans="1:13">
      <c r="A109" s="21"/>
      <c r="B109" s="31" t="s">
        <v>147</v>
      </c>
      <c r="C109" s="32">
        <v>150</v>
      </c>
      <c r="D109" s="31">
        <v>0.6</v>
      </c>
      <c r="E109" s="32">
        <v>0.6</v>
      </c>
      <c r="F109" s="31">
        <v>14.7</v>
      </c>
      <c r="G109" s="32">
        <v>71</v>
      </c>
      <c r="H109" s="31">
        <v>0.05</v>
      </c>
      <c r="I109" s="32">
        <v>0.03</v>
      </c>
      <c r="J109" s="31">
        <v>15</v>
      </c>
      <c r="K109" s="32">
        <v>24</v>
      </c>
      <c r="L109" s="31">
        <v>13.5</v>
      </c>
      <c r="M109" s="33">
        <v>3.3</v>
      </c>
    </row>
    <row r="110" spans="1:13">
      <c r="A110" s="21"/>
      <c r="B110" s="26" t="s">
        <v>138</v>
      </c>
      <c r="C110" s="124"/>
      <c r="D110" s="12">
        <f>SUM(D102:D109)</f>
        <v>37.04</v>
      </c>
      <c r="E110" s="12">
        <f t="shared" ref="E110:M110" si="8">SUM(E102:E109)</f>
        <v>35.379999999999995</v>
      </c>
      <c r="F110" s="12">
        <f t="shared" si="8"/>
        <v>129.70399999999998</v>
      </c>
      <c r="G110" s="12">
        <f t="shared" si="8"/>
        <v>985.71742999999992</v>
      </c>
      <c r="H110" s="12">
        <f t="shared" si="8"/>
        <v>0.53</v>
      </c>
      <c r="I110" s="12">
        <f t="shared" si="8"/>
        <v>0.43000000000000005</v>
      </c>
      <c r="J110" s="12">
        <f t="shared" si="8"/>
        <v>35.04</v>
      </c>
      <c r="K110" s="12">
        <f t="shared" si="8"/>
        <v>146.72999999999999</v>
      </c>
      <c r="L110" s="12">
        <f t="shared" si="8"/>
        <v>162.34</v>
      </c>
      <c r="M110" s="12">
        <f t="shared" si="8"/>
        <v>12.25</v>
      </c>
    </row>
    <row r="111" spans="1:13">
      <c r="A111" s="38"/>
      <c r="B111" s="147" t="s">
        <v>174</v>
      </c>
      <c r="M111" s="77"/>
    </row>
    <row r="112" spans="1:13">
      <c r="A112" s="6" t="s">
        <v>9</v>
      </c>
      <c r="B112" s="62" t="s">
        <v>10</v>
      </c>
      <c r="C112" s="7" t="s">
        <v>11</v>
      </c>
      <c r="D112" s="8"/>
      <c r="E112" s="9" t="s">
        <v>12</v>
      </c>
      <c r="F112" s="10"/>
      <c r="G112" s="7" t="s">
        <v>13</v>
      </c>
      <c r="H112" s="5" t="s">
        <v>14</v>
      </c>
      <c r="I112" s="9"/>
      <c r="J112" s="11"/>
      <c r="K112" s="12"/>
      <c r="L112" s="8" t="s">
        <v>15</v>
      </c>
      <c r="M112" s="13"/>
    </row>
    <row r="113" spans="1:13">
      <c r="A113" s="76"/>
      <c r="B113" s="63" t="s">
        <v>16</v>
      </c>
      <c r="C113" s="16" t="s">
        <v>17</v>
      </c>
      <c r="D113" s="15" t="s">
        <v>18</v>
      </c>
      <c r="E113" s="16" t="s">
        <v>19</v>
      </c>
      <c r="F113" s="15" t="s">
        <v>20</v>
      </c>
      <c r="G113" s="15" t="s">
        <v>21</v>
      </c>
      <c r="H113" s="12" t="s">
        <v>22</v>
      </c>
      <c r="I113" s="17" t="s">
        <v>23</v>
      </c>
      <c r="J113" s="6" t="s">
        <v>24</v>
      </c>
      <c r="K113" s="12" t="s">
        <v>25</v>
      </c>
      <c r="L113" s="18" t="s">
        <v>26</v>
      </c>
      <c r="M113" s="149" t="s">
        <v>27</v>
      </c>
    </row>
    <row r="114" spans="1:13">
      <c r="A114" s="12">
        <v>1</v>
      </c>
      <c r="B114" s="10">
        <v>2</v>
      </c>
      <c r="C114" s="9">
        <v>3</v>
      </c>
      <c r="D114" s="12">
        <v>4</v>
      </c>
      <c r="E114" s="9">
        <v>5</v>
      </c>
      <c r="F114" s="12">
        <v>6</v>
      </c>
      <c r="G114" s="9">
        <v>7</v>
      </c>
      <c r="H114" s="12">
        <v>8</v>
      </c>
      <c r="I114" s="20">
        <v>9</v>
      </c>
      <c r="J114" s="12">
        <v>10</v>
      </c>
      <c r="K114" s="12">
        <v>11</v>
      </c>
      <c r="L114" s="9">
        <v>12</v>
      </c>
      <c r="M114" s="12">
        <v>13</v>
      </c>
    </row>
    <row r="115" spans="1:13">
      <c r="A115" s="65"/>
      <c r="B115" s="26" t="s">
        <v>165</v>
      </c>
      <c r="C115" s="9"/>
      <c r="D115" s="9"/>
      <c r="E115" s="9"/>
      <c r="F115" s="9"/>
      <c r="G115" s="9"/>
      <c r="H115" s="9"/>
      <c r="I115" s="11"/>
      <c r="J115" s="9"/>
      <c r="K115" s="9"/>
      <c r="L115" s="9"/>
      <c r="M115" s="12"/>
    </row>
    <row r="116" spans="1:13">
      <c r="A116" s="12" t="s">
        <v>155</v>
      </c>
      <c r="B116" s="10" t="s">
        <v>156</v>
      </c>
      <c r="C116" s="9" t="s">
        <v>49</v>
      </c>
      <c r="D116" s="12">
        <v>7.2</v>
      </c>
      <c r="E116" s="12">
        <v>7.2</v>
      </c>
      <c r="F116" s="12">
        <v>36.799999999999997</v>
      </c>
      <c r="G116" s="12">
        <v>242</v>
      </c>
      <c r="H116" s="10">
        <v>0.14000000000000001</v>
      </c>
      <c r="I116" s="56">
        <v>0.16</v>
      </c>
      <c r="J116" s="48">
        <v>0.44</v>
      </c>
      <c r="K116" s="12">
        <v>116.39</v>
      </c>
      <c r="L116" s="8">
        <v>36.4</v>
      </c>
      <c r="M116" s="12">
        <v>2.11</v>
      </c>
    </row>
    <row r="117" spans="1:13">
      <c r="A117" s="60" t="s">
        <v>157</v>
      </c>
      <c r="B117" s="125" t="s">
        <v>158</v>
      </c>
      <c r="C117" s="40">
        <v>100</v>
      </c>
      <c r="D117" s="41">
        <v>7.8</v>
      </c>
      <c r="E117" s="39">
        <v>5.8</v>
      </c>
      <c r="F117" s="39">
        <v>21</v>
      </c>
      <c r="G117" s="39">
        <v>291</v>
      </c>
      <c r="H117" s="39">
        <v>0.09</v>
      </c>
      <c r="I117" s="41">
        <v>0.04</v>
      </c>
      <c r="J117" s="39">
        <v>0.04</v>
      </c>
      <c r="K117" s="39">
        <v>23.69</v>
      </c>
      <c r="L117" s="40">
        <v>11.1</v>
      </c>
      <c r="M117" s="39">
        <v>0.84</v>
      </c>
    </row>
    <row r="118" spans="1:13">
      <c r="A118" s="12" t="s">
        <v>72</v>
      </c>
      <c r="B118" s="49" t="s">
        <v>73</v>
      </c>
      <c r="C118" s="84">
        <v>200</v>
      </c>
      <c r="D118" s="15">
        <v>0.1</v>
      </c>
      <c r="E118" s="15">
        <v>0</v>
      </c>
      <c r="F118" s="12">
        <v>9.1</v>
      </c>
      <c r="G118" s="12">
        <v>35</v>
      </c>
      <c r="H118" s="10">
        <v>0</v>
      </c>
      <c r="I118" s="55">
        <v>0</v>
      </c>
      <c r="J118" s="49">
        <v>0</v>
      </c>
      <c r="K118" s="15">
        <v>0.26</v>
      </c>
      <c r="L118" s="14">
        <v>0</v>
      </c>
      <c r="M118" s="48">
        <v>0.03</v>
      </c>
    </row>
    <row r="119" spans="1:13">
      <c r="A119" s="85"/>
      <c r="B119" s="33" t="s">
        <v>40</v>
      </c>
      <c r="C119" s="32">
        <v>50</v>
      </c>
      <c r="D119" s="31">
        <v>3.8</v>
      </c>
      <c r="E119" s="32">
        <v>0.4</v>
      </c>
      <c r="F119" s="31">
        <v>24.6</v>
      </c>
      <c r="G119" s="32">
        <v>117.55743</v>
      </c>
      <c r="H119" s="31">
        <v>0.06</v>
      </c>
      <c r="I119" s="32">
        <v>0.01</v>
      </c>
      <c r="J119" s="31">
        <v>0</v>
      </c>
      <c r="K119" s="32">
        <v>10</v>
      </c>
      <c r="L119" s="46">
        <v>7</v>
      </c>
      <c r="M119" s="31">
        <v>0.56999999999999995</v>
      </c>
    </row>
    <row r="120" spans="1:13">
      <c r="A120" s="65"/>
      <c r="B120" s="36" t="s">
        <v>74</v>
      </c>
      <c r="C120" s="32">
        <v>100</v>
      </c>
      <c r="D120" s="31">
        <v>2.5</v>
      </c>
      <c r="E120" s="32">
        <v>1.2</v>
      </c>
      <c r="F120" s="31">
        <v>7.6</v>
      </c>
      <c r="G120" s="32">
        <v>51.2</v>
      </c>
      <c r="H120" s="31">
        <v>0.03</v>
      </c>
      <c r="I120" s="32">
        <v>0.15</v>
      </c>
      <c r="J120" s="31">
        <v>0.6</v>
      </c>
      <c r="K120" s="32">
        <v>124</v>
      </c>
      <c r="L120" s="46">
        <v>0</v>
      </c>
      <c r="M120" s="31">
        <v>0.1</v>
      </c>
    </row>
    <row r="121" spans="1:13">
      <c r="A121" s="21"/>
      <c r="B121" s="26" t="s">
        <v>138</v>
      </c>
      <c r="C121" s="26"/>
      <c r="D121" s="12">
        <f t="shared" ref="D121:M121" si="9">SUM(D116:D120)</f>
        <v>21.4</v>
      </c>
      <c r="E121" s="12">
        <f t="shared" si="9"/>
        <v>14.6</v>
      </c>
      <c r="F121" s="12">
        <f t="shared" si="9"/>
        <v>99.1</v>
      </c>
      <c r="G121" s="9">
        <f t="shared" si="9"/>
        <v>736.75743</v>
      </c>
      <c r="H121" s="12">
        <f t="shared" si="9"/>
        <v>0.32000000000000006</v>
      </c>
      <c r="I121" s="11">
        <f t="shared" si="9"/>
        <v>0.36</v>
      </c>
      <c r="J121" s="12">
        <f t="shared" si="9"/>
        <v>1.08</v>
      </c>
      <c r="K121" s="10">
        <f t="shared" si="9"/>
        <v>274.34000000000003</v>
      </c>
      <c r="L121" s="8">
        <f t="shared" si="9"/>
        <v>54.5</v>
      </c>
      <c r="M121" s="12">
        <f t="shared" si="9"/>
        <v>3.6499999999999995</v>
      </c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1"/>
  <sheetViews>
    <sheetView workbookViewId="0">
      <selection activeCell="H10" sqref="H10"/>
    </sheetView>
  </sheetViews>
  <sheetFormatPr defaultRowHeight="15"/>
  <cols>
    <col min="2" max="2" width="21.140625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59" t="s">
        <v>164</v>
      </c>
      <c r="I2" s="159"/>
      <c r="J2" s="159"/>
      <c r="K2" s="159"/>
      <c r="L2" s="159"/>
    </row>
    <row r="3" spans="1:13" ht="15.75">
      <c r="A3" s="4" t="s">
        <v>3</v>
      </c>
      <c r="B3" s="2"/>
      <c r="C3" s="2"/>
      <c r="D3" s="2"/>
      <c r="H3" s="159" t="s">
        <v>4</v>
      </c>
      <c r="I3" s="159"/>
      <c r="J3" s="159"/>
      <c r="K3" s="159"/>
      <c r="L3" s="159"/>
    </row>
    <row r="4" spans="1:13" ht="15.75">
      <c r="A4" s="4" t="s">
        <v>5</v>
      </c>
      <c r="B4" s="2"/>
      <c r="C4" s="2"/>
      <c r="D4" s="2"/>
      <c r="H4" s="159"/>
      <c r="I4" s="159"/>
      <c r="J4" s="159"/>
      <c r="K4" s="159"/>
      <c r="L4" s="159"/>
    </row>
    <row r="5" spans="1:13" ht="15.75">
      <c r="A5" s="4" t="s">
        <v>6</v>
      </c>
      <c r="B5" s="2" t="s">
        <v>7</v>
      </c>
      <c r="C5" s="2"/>
      <c r="D5" s="2"/>
      <c r="H5" s="159" t="s">
        <v>8</v>
      </c>
      <c r="I5" s="159"/>
      <c r="J5" s="159"/>
      <c r="K5" s="159"/>
      <c r="L5" s="159"/>
    </row>
    <row r="6" spans="1:13" ht="45.75" customHeight="1">
      <c r="A6" s="160" t="s">
        <v>186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3">
      <c r="A7" s="5" t="s">
        <v>9</v>
      </c>
      <c r="B7" s="6" t="s">
        <v>10</v>
      </c>
      <c r="C7" s="7" t="s">
        <v>11</v>
      </c>
      <c r="D7" s="8"/>
      <c r="E7" s="9" t="s">
        <v>12</v>
      </c>
      <c r="F7" s="10"/>
      <c r="G7" s="7" t="s">
        <v>13</v>
      </c>
      <c r="H7" s="5" t="s">
        <v>14</v>
      </c>
      <c r="I7" s="9"/>
      <c r="J7" s="11"/>
      <c r="K7" s="12"/>
      <c r="L7" s="8" t="s">
        <v>15</v>
      </c>
      <c r="M7" s="13"/>
    </row>
    <row r="8" spans="1:13">
      <c r="A8" s="14"/>
      <c r="B8" s="15" t="s">
        <v>16</v>
      </c>
      <c r="C8" s="16" t="s">
        <v>17</v>
      </c>
      <c r="D8" s="15" t="s">
        <v>18</v>
      </c>
      <c r="E8" s="16" t="s">
        <v>19</v>
      </c>
      <c r="F8" s="15" t="s">
        <v>20</v>
      </c>
      <c r="G8" s="15" t="s">
        <v>21</v>
      </c>
      <c r="H8" s="12" t="s">
        <v>22</v>
      </c>
      <c r="I8" s="17" t="s">
        <v>23</v>
      </c>
      <c r="J8" s="6" t="s">
        <v>24</v>
      </c>
      <c r="K8" s="12" t="s">
        <v>25</v>
      </c>
      <c r="L8" s="18" t="s">
        <v>26</v>
      </c>
      <c r="M8" s="19" t="s">
        <v>27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28</v>
      </c>
      <c r="C10" s="23"/>
      <c r="M10" s="24"/>
    </row>
    <row r="11" spans="1:13">
      <c r="A11" s="25"/>
      <c r="B11" s="26" t="s">
        <v>165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/>
      <c r="B12" s="12" t="s">
        <v>43</v>
      </c>
      <c r="C12" s="10">
        <v>10</v>
      </c>
      <c r="D12" s="48">
        <v>3</v>
      </c>
      <c r="E12" s="48">
        <v>3</v>
      </c>
      <c r="F12" s="48">
        <v>0</v>
      </c>
      <c r="G12" s="48">
        <v>36</v>
      </c>
      <c r="H12" s="48">
        <v>0</v>
      </c>
      <c r="I12" s="20">
        <v>7.0000000000000007E-2</v>
      </c>
      <c r="J12" s="12">
        <v>0</v>
      </c>
      <c r="K12" s="49">
        <v>100</v>
      </c>
      <c r="L12" s="48">
        <v>505</v>
      </c>
      <c r="M12" s="48">
        <v>7.0000000000000007E-2</v>
      </c>
    </row>
    <row r="13" spans="1:13">
      <c r="A13" s="12" t="s">
        <v>44</v>
      </c>
      <c r="B13" s="50" t="s">
        <v>45</v>
      </c>
      <c r="C13" s="16" t="s">
        <v>46</v>
      </c>
      <c r="D13" s="51">
        <v>15</v>
      </c>
      <c r="E13" s="12">
        <v>21.4</v>
      </c>
      <c r="F13" s="10">
        <v>15.5</v>
      </c>
      <c r="G13" s="9">
        <v>316</v>
      </c>
      <c r="H13" s="12">
        <v>7.0000000000000007E-2</v>
      </c>
      <c r="I13" s="28">
        <v>0.11</v>
      </c>
      <c r="J13" s="15">
        <v>0.39</v>
      </c>
      <c r="K13" s="12">
        <v>22</v>
      </c>
      <c r="L13" s="9">
        <v>22.69</v>
      </c>
      <c r="M13" s="12">
        <v>1.79</v>
      </c>
    </row>
    <row r="14" spans="1:13">
      <c r="A14" s="8" t="s">
        <v>47</v>
      </c>
      <c r="B14" s="12" t="s">
        <v>48</v>
      </c>
      <c r="C14" s="9" t="s">
        <v>49</v>
      </c>
      <c r="D14" s="12">
        <v>6.6</v>
      </c>
      <c r="E14" s="12">
        <v>4.7</v>
      </c>
      <c r="F14" s="12">
        <v>39.4</v>
      </c>
      <c r="G14" s="12">
        <v>230</v>
      </c>
      <c r="H14" s="12">
        <v>7.0000000000000007E-2</v>
      </c>
      <c r="I14" s="11">
        <v>0.02</v>
      </c>
      <c r="J14" s="12">
        <v>0</v>
      </c>
      <c r="K14" s="10">
        <v>11.31</v>
      </c>
      <c r="L14" s="12">
        <v>9.07</v>
      </c>
      <c r="M14" s="12">
        <v>0.92</v>
      </c>
    </row>
    <row r="15" spans="1:13">
      <c r="A15" s="52" t="s">
        <v>50</v>
      </c>
      <c r="B15" s="12" t="s">
        <v>51</v>
      </c>
      <c r="C15" s="53" t="s">
        <v>52</v>
      </c>
      <c r="D15" s="54">
        <v>1.4</v>
      </c>
      <c r="E15" s="54">
        <v>1.4</v>
      </c>
      <c r="F15" s="54">
        <v>11.2</v>
      </c>
      <c r="G15" s="54">
        <v>61</v>
      </c>
      <c r="H15" s="54">
        <v>0.01</v>
      </c>
      <c r="I15" s="54">
        <v>2.06</v>
      </c>
      <c r="J15" s="54">
        <v>0.26</v>
      </c>
      <c r="K15" s="54">
        <v>53.06</v>
      </c>
      <c r="L15" s="54">
        <v>6.09</v>
      </c>
      <c r="M15" s="54">
        <v>7.0000000000000007E-2</v>
      </c>
    </row>
    <row r="16" spans="1:13">
      <c r="A16" s="12"/>
      <c r="B16" s="33" t="s">
        <v>40</v>
      </c>
      <c r="C16" s="32">
        <v>50</v>
      </c>
      <c r="D16" s="31">
        <v>3.8</v>
      </c>
      <c r="E16" s="32">
        <v>0.4</v>
      </c>
      <c r="F16" s="31">
        <v>24.6</v>
      </c>
      <c r="G16" s="32">
        <v>117.55743</v>
      </c>
      <c r="H16" s="31">
        <v>0.06</v>
      </c>
      <c r="I16" s="32">
        <v>0.01</v>
      </c>
      <c r="J16" s="31">
        <v>0</v>
      </c>
      <c r="K16" s="32">
        <v>10</v>
      </c>
      <c r="L16" s="31">
        <v>7</v>
      </c>
      <c r="M16" s="33">
        <v>0.56999999999999995</v>
      </c>
    </row>
    <row r="17" spans="1:13">
      <c r="A17" s="21"/>
      <c r="B17" s="26" t="s">
        <v>138</v>
      </c>
      <c r="C17" s="10"/>
      <c r="D17" s="12">
        <f>D12+D13+D14+D15+D16</f>
        <v>29.8</v>
      </c>
      <c r="E17" s="12">
        <f>SUM(E12:E16)</f>
        <v>30.899999999999995</v>
      </c>
      <c r="F17" s="12">
        <f t="shared" ref="F17:L17" si="0">SUM(F12:F16)</f>
        <v>90.699999999999989</v>
      </c>
      <c r="G17" s="9">
        <f>SUM(G12:G16)</f>
        <v>760.55742999999995</v>
      </c>
      <c r="H17" s="12">
        <f t="shared" si="0"/>
        <v>0.21000000000000002</v>
      </c>
      <c r="I17" s="11">
        <f t="shared" si="0"/>
        <v>2.27</v>
      </c>
      <c r="J17" s="12">
        <f t="shared" si="0"/>
        <v>0.65</v>
      </c>
      <c r="K17" s="10">
        <f t="shared" si="0"/>
        <v>196.37</v>
      </c>
      <c r="L17" s="12">
        <f t="shared" si="0"/>
        <v>549.85000000000014</v>
      </c>
      <c r="M17" s="12">
        <f>SUM(M12:M16)</f>
        <v>3.42</v>
      </c>
    </row>
    <row r="18" spans="1:13">
      <c r="A18" s="21"/>
      <c r="B18" s="145" t="s">
        <v>166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>
      <c r="A19" s="5" t="s">
        <v>9</v>
      </c>
      <c r="B19" s="6" t="s">
        <v>10</v>
      </c>
      <c r="C19" s="7" t="s">
        <v>11</v>
      </c>
      <c r="D19" s="8"/>
      <c r="E19" s="9" t="s">
        <v>12</v>
      </c>
      <c r="F19" s="10"/>
      <c r="G19" s="7" t="s">
        <v>13</v>
      </c>
      <c r="H19" s="5" t="s">
        <v>14</v>
      </c>
      <c r="I19" s="9"/>
      <c r="J19" s="11"/>
      <c r="K19" s="12"/>
      <c r="L19" s="8" t="s">
        <v>15</v>
      </c>
      <c r="M19" s="13"/>
    </row>
    <row r="20" spans="1:13">
      <c r="A20" s="14"/>
      <c r="B20" s="15" t="s">
        <v>16</v>
      </c>
      <c r="C20" s="16" t="s">
        <v>17</v>
      </c>
      <c r="D20" s="15" t="s">
        <v>18</v>
      </c>
      <c r="E20" s="16" t="s">
        <v>19</v>
      </c>
      <c r="F20" s="15" t="s">
        <v>20</v>
      </c>
      <c r="G20" s="15" t="s">
        <v>21</v>
      </c>
      <c r="H20" s="12" t="s">
        <v>22</v>
      </c>
      <c r="I20" s="17" t="s">
        <v>23</v>
      </c>
      <c r="J20" s="6" t="s">
        <v>24</v>
      </c>
      <c r="K20" s="12" t="s">
        <v>25</v>
      </c>
      <c r="L20" s="18" t="s">
        <v>26</v>
      </c>
      <c r="M20" s="19" t="s">
        <v>27</v>
      </c>
    </row>
    <row r="21" spans="1:13">
      <c r="A21" s="8">
        <v>1</v>
      </c>
      <c r="B21" s="12">
        <v>2</v>
      </c>
      <c r="C21" s="9">
        <v>3</v>
      </c>
      <c r="D21" s="12">
        <v>4</v>
      </c>
      <c r="E21" s="9">
        <v>5</v>
      </c>
      <c r="F21" s="12">
        <v>6</v>
      </c>
      <c r="G21" s="9">
        <v>7</v>
      </c>
      <c r="H21" s="12">
        <v>8</v>
      </c>
      <c r="I21" s="20">
        <v>9</v>
      </c>
      <c r="J21" s="12">
        <v>10</v>
      </c>
      <c r="K21" s="12">
        <v>11</v>
      </c>
      <c r="L21" s="9">
        <v>12</v>
      </c>
      <c r="M21" s="12">
        <v>13</v>
      </c>
    </row>
    <row r="22" spans="1:13">
      <c r="A22" s="21"/>
      <c r="B22" s="26" t="s">
        <v>165</v>
      </c>
      <c r="C22" s="9"/>
      <c r="D22" s="9"/>
      <c r="E22" s="9"/>
      <c r="F22" s="9"/>
      <c r="G22" s="9"/>
      <c r="H22" s="9"/>
      <c r="I22" s="11"/>
      <c r="J22" s="9"/>
      <c r="K22" s="9"/>
      <c r="L22" s="9"/>
      <c r="M22" s="10"/>
    </row>
    <row r="23" spans="1:13">
      <c r="A23" s="8" t="s">
        <v>54</v>
      </c>
      <c r="B23" s="12" t="s">
        <v>55</v>
      </c>
      <c r="C23" s="8">
        <v>80</v>
      </c>
      <c r="D23" s="12">
        <v>1</v>
      </c>
      <c r="E23" s="12">
        <v>1.9</v>
      </c>
      <c r="F23" s="12">
        <v>5.7</v>
      </c>
      <c r="G23" s="12">
        <v>44</v>
      </c>
      <c r="H23" s="55">
        <v>0.03</v>
      </c>
      <c r="I23" s="55">
        <v>0.02</v>
      </c>
      <c r="J23" s="55">
        <v>4.1399999999999997</v>
      </c>
      <c r="K23" s="55">
        <v>18.59</v>
      </c>
      <c r="L23" s="55">
        <v>12.93</v>
      </c>
      <c r="M23" s="56">
        <v>0.54</v>
      </c>
    </row>
    <row r="24" spans="1:13">
      <c r="A24" s="5" t="s">
        <v>59</v>
      </c>
      <c r="B24" s="6" t="s">
        <v>60</v>
      </c>
      <c r="C24" s="7" t="s">
        <v>61</v>
      </c>
      <c r="D24" s="6">
        <v>17.3</v>
      </c>
      <c r="E24" s="7">
        <v>18.100000000000001</v>
      </c>
      <c r="F24" s="6">
        <v>3.2</v>
      </c>
      <c r="G24" s="7">
        <v>245</v>
      </c>
      <c r="H24" s="48">
        <v>0.05</v>
      </c>
      <c r="I24" s="55">
        <v>0.12</v>
      </c>
      <c r="J24" s="48">
        <v>0.98</v>
      </c>
      <c r="K24" s="6">
        <v>12.18</v>
      </c>
      <c r="L24" s="7">
        <v>22.98</v>
      </c>
      <c r="M24" s="6">
        <v>2.6</v>
      </c>
    </row>
    <row r="25" spans="1:13">
      <c r="A25" s="5" t="s">
        <v>62</v>
      </c>
      <c r="B25" s="6" t="s">
        <v>185</v>
      </c>
      <c r="C25" s="7" t="s">
        <v>49</v>
      </c>
      <c r="D25" s="6">
        <v>7.8</v>
      </c>
      <c r="E25" s="6">
        <v>6.3</v>
      </c>
      <c r="F25" s="6">
        <v>43.6</v>
      </c>
      <c r="G25" s="7">
        <v>266</v>
      </c>
      <c r="H25" s="6">
        <v>0.25</v>
      </c>
      <c r="I25" s="58">
        <v>0.03</v>
      </c>
      <c r="J25" s="6">
        <v>0</v>
      </c>
      <c r="K25" s="6">
        <v>18.68</v>
      </c>
      <c r="L25" s="7">
        <v>54.48</v>
      </c>
      <c r="M25" s="6">
        <v>1.82</v>
      </c>
    </row>
    <row r="26" spans="1:13">
      <c r="A26" s="8" t="s">
        <v>72</v>
      </c>
      <c r="B26" s="12" t="s">
        <v>73</v>
      </c>
      <c r="C26" s="9">
        <v>200</v>
      </c>
      <c r="D26" s="12">
        <v>0.1</v>
      </c>
      <c r="E26" s="12">
        <v>0</v>
      </c>
      <c r="F26" s="12">
        <v>9.1</v>
      </c>
      <c r="G26" s="12">
        <v>35</v>
      </c>
      <c r="H26" s="12">
        <v>0</v>
      </c>
      <c r="I26" s="55">
        <v>0</v>
      </c>
      <c r="J26" s="10">
        <v>0</v>
      </c>
      <c r="K26" s="12">
        <v>0.26</v>
      </c>
      <c r="L26" s="12">
        <v>0</v>
      </c>
      <c r="M26" s="12">
        <v>0.03</v>
      </c>
    </row>
    <row r="27" spans="1:13">
      <c r="A27" s="64"/>
      <c r="B27" s="33" t="s">
        <v>40</v>
      </c>
      <c r="C27" s="32">
        <v>50</v>
      </c>
      <c r="D27" s="31">
        <v>3.8</v>
      </c>
      <c r="E27" s="32">
        <v>0.4</v>
      </c>
      <c r="F27" s="31">
        <v>24.6</v>
      </c>
      <c r="G27" s="32">
        <v>117.55743</v>
      </c>
      <c r="H27" s="31">
        <v>0.06</v>
      </c>
      <c r="I27" s="32">
        <v>0.01</v>
      </c>
      <c r="J27" s="31">
        <v>0</v>
      </c>
      <c r="K27" s="32">
        <v>10</v>
      </c>
      <c r="L27" s="31">
        <v>7</v>
      </c>
      <c r="M27" s="33">
        <v>0.56999999999999995</v>
      </c>
    </row>
    <row r="28" spans="1:13">
      <c r="A28" s="42"/>
      <c r="B28" s="39" t="s">
        <v>41</v>
      </c>
      <c r="C28" s="44">
        <v>40</v>
      </c>
      <c r="D28" s="43">
        <v>2.64</v>
      </c>
      <c r="E28" s="44">
        <v>0.48</v>
      </c>
      <c r="F28" s="43">
        <v>13.704000000000001</v>
      </c>
      <c r="G28" s="44">
        <v>66.16</v>
      </c>
      <c r="H28" s="43">
        <v>0.08</v>
      </c>
      <c r="I28" s="44">
        <v>0.03</v>
      </c>
      <c r="J28" s="43">
        <v>0</v>
      </c>
      <c r="K28" s="44">
        <v>14</v>
      </c>
      <c r="L28" s="43">
        <v>18.8</v>
      </c>
      <c r="M28" s="45">
        <v>1.6</v>
      </c>
    </row>
    <row r="29" spans="1:13">
      <c r="A29" s="21"/>
      <c r="B29" s="26" t="s">
        <v>138</v>
      </c>
      <c r="C29" s="26"/>
      <c r="D29" s="12">
        <f t="shared" ref="D29:M29" si="1">SUM(D23:D28)</f>
        <v>32.64</v>
      </c>
      <c r="E29" s="12">
        <f t="shared" si="1"/>
        <v>27.18</v>
      </c>
      <c r="F29" s="12">
        <f t="shared" si="1"/>
        <v>99.903999999999996</v>
      </c>
      <c r="G29" s="9">
        <f t="shared" si="1"/>
        <v>773.71742999999992</v>
      </c>
      <c r="H29" s="12">
        <f t="shared" si="1"/>
        <v>0.47000000000000003</v>
      </c>
      <c r="I29" s="11">
        <f t="shared" si="1"/>
        <v>0.21</v>
      </c>
      <c r="J29" s="12">
        <f t="shared" si="1"/>
        <v>5.1199999999999992</v>
      </c>
      <c r="K29" s="10">
        <f t="shared" si="1"/>
        <v>73.710000000000008</v>
      </c>
      <c r="L29" s="12">
        <f t="shared" si="1"/>
        <v>116.18999999999998</v>
      </c>
      <c r="M29" s="12">
        <f t="shared" si="1"/>
        <v>7.16</v>
      </c>
    </row>
    <row r="30" spans="1:13">
      <c r="A30" s="25"/>
      <c r="B30" s="147" t="s">
        <v>167</v>
      </c>
      <c r="M30" s="77"/>
    </row>
    <row r="31" spans="1:13">
      <c r="A31" s="5" t="s">
        <v>9</v>
      </c>
      <c r="B31" s="6" t="s">
        <v>10</v>
      </c>
      <c r="C31" s="7" t="s">
        <v>11</v>
      </c>
      <c r="D31" s="8"/>
      <c r="E31" s="9" t="s">
        <v>12</v>
      </c>
      <c r="F31" s="10"/>
      <c r="G31" s="7" t="s">
        <v>13</v>
      </c>
      <c r="H31" s="5" t="s">
        <v>14</v>
      </c>
      <c r="I31" s="9"/>
      <c r="J31" s="11"/>
      <c r="K31" s="12"/>
      <c r="L31" s="8" t="s">
        <v>15</v>
      </c>
      <c r="M31" s="13"/>
    </row>
    <row r="32" spans="1:13">
      <c r="A32" s="14"/>
      <c r="B32" s="15" t="s">
        <v>16</v>
      </c>
      <c r="C32" s="16" t="s">
        <v>17</v>
      </c>
      <c r="D32" s="15" t="s">
        <v>18</v>
      </c>
      <c r="E32" s="16" t="s">
        <v>19</v>
      </c>
      <c r="F32" s="15" t="s">
        <v>20</v>
      </c>
      <c r="G32" s="15" t="s">
        <v>21</v>
      </c>
      <c r="H32" s="12" t="s">
        <v>22</v>
      </c>
      <c r="I32" s="17" t="s">
        <v>23</v>
      </c>
      <c r="J32" s="6" t="s">
        <v>24</v>
      </c>
      <c r="K32" s="12" t="s">
        <v>25</v>
      </c>
      <c r="L32" s="18" t="s">
        <v>26</v>
      </c>
      <c r="M32" s="19" t="s">
        <v>27</v>
      </c>
    </row>
    <row r="33" spans="1:13">
      <c r="A33" s="8">
        <v>1</v>
      </c>
      <c r="B33" s="12">
        <v>2</v>
      </c>
      <c r="C33" s="9">
        <v>3</v>
      </c>
      <c r="D33" s="12">
        <v>4</v>
      </c>
      <c r="E33" s="9">
        <v>5</v>
      </c>
      <c r="F33" s="12">
        <v>6</v>
      </c>
      <c r="G33" s="9">
        <v>7</v>
      </c>
      <c r="H33" s="12">
        <v>8</v>
      </c>
      <c r="I33" s="20">
        <v>9</v>
      </c>
      <c r="J33" s="12">
        <v>10</v>
      </c>
      <c r="K33" s="12">
        <v>11</v>
      </c>
      <c r="L33" s="9">
        <v>12</v>
      </c>
      <c r="M33" s="12">
        <v>13</v>
      </c>
    </row>
    <row r="34" spans="1:13">
      <c r="A34" s="25"/>
      <c r="B34" s="26" t="s">
        <v>165</v>
      </c>
      <c r="C34" s="23"/>
      <c r="M34" s="75"/>
    </row>
    <row r="35" spans="1:13">
      <c r="A35" s="8"/>
      <c r="B35" s="80" t="s">
        <v>82</v>
      </c>
      <c r="C35" s="9">
        <v>20</v>
      </c>
      <c r="D35" s="12">
        <v>0</v>
      </c>
      <c r="E35" s="9">
        <v>0</v>
      </c>
      <c r="F35" s="12">
        <v>0</v>
      </c>
      <c r="G35" s="9">
        <v>2</v>
      </c>
      <c r="H35" s="12">
        <v>0.01</v>
      </c>
      <c r="I35" s="55">
        <v>0</v>
      </c>
      <c r="J35" s="12">
        <v>1.4</v>
      </c>
      <c r="K35" s="12">
        <v>3.4</v>
      </c>
      <c r="L35" s="9">
        <v>2.8</v>
      </c>
      <c r="M35" s="12">
        <v>0.1</v>
      </c>
    </row>
    <row r="36" spans="1:13">
      <c r="A36" s="14" t="s">
        <v>83</v>
      </c>
      <c r="B36" s="15" t="s">
        <v>84</v>
      </c>
      <c r="C36" s="16">
        <v>80</v>
      </c>
      <c r="D36" s="15">
        <v>12.7</v>
      </c>
      <c r="E36" s="16">
        <v>8.5</v>
      </c>
      <c r="F36" s="15">
        <v>12.2</v>
      </c>
      <c r="G36" s="16">
        <v>177</v>
      </c>
      <c r="H36" s="15">
        <v>0.11</v>
      </c>
      <c r="I36" s="28">
        <v>0.11</v>
      </c>
      <c r="J36" s="15">
        <v>0.3</v>
      </c>
      <c r="K36" s="15">
        <v>37.03</v>
      </c>
      <c r="L36" s="16">
        <v>23.72</v>
      </c>
      <c r="M36" s="15">
        <v>0.78</v>
      </c>
    </row>
    <row r="37" spans="1:13">
      <c r="A37" s="6" t="s">
        <v>85</v>
      </c>
      <c r="B37" s="81" t="s">
        <v>86</v>
      </c>
      <c r="C37" s="7">
        <v>180</v>
      </c>
      <c r="D37" s="6">
        <v>3.7</v>
      </c>
      <c r="E37" s="7">
        <v>5.9</v>
      </c>
      <c r="F37" s="6">
        <v>24</v>
      </c>
      <c r="G37" s="7">
        <v>166</v>
      </c>
      <c r="H37" s="6">
        <v>0.14000000000000001</v>
      </c>
      <c r="I37" s="58">
        <v>0.12</v>
      </c>
      <c r="J37" s="62">
        <v>12.45</v>
      </c>
      <c r="K37" s="6">
        <v>42.72</v>
      </c>
      <c r="L37" s="7">
        <v>34.08</v>
      </c>
      <c r="M37" s="6">
        <v>1.24</v>
      </c>
    </row>
    <row r="38" spans="1:13">
      <c r="A38" s="12" t="s">
        <v>87</v>
      </c>
      <c r="B38" s="80" t="s">
        <v>88</v>
      </c>
      <c r="C38" s="10">
        <v>200</v>
      </c>
      <c r="D38" s="12">
        <v>3.3</v>
      </c>
      <c r="E38" s="9">
        <v>3.1</v>
      </c>
      <c r="F38" s="12">
        <v>13.6</v>
      </c>
      <c r="G38" s="9">
        <v>94</v>
      </c>
      <c r="H38" s="12">
        <v>0.03</v>
      </c>
      <c r="I38" s="28">
        <v>0.12</v>
      </c>
      <c r="J38" s="10">
        <v>0.52</v>
      </c>
      <c r="K38" s="12">
        <v>108.57</v>
      </c>
      <c r="L38" s="9">
        <v>21.05</v>
      </c>
      <c r="M38" s="12">
        <v>0.56999999999999995</v>
      </c>
    </row>
    <row r="39" spans="1:13">
      <c r="A39" s="64"/>
      <c r="B39" s="33" t="s">
        <v>40</v>
      </c>
      <c r="C39" s="32">
        <v>50</v>
      </c>
      <c r="D39" s="31">
        <v>3.8</v>
      </c>
      <c r="E39" s="32">
        <v>0.4</v>
      </c>
      <c r="F39" s="31">
        <v>24.6</v>
      </c>
      <c r="G39" s="32">
        <v>117.55743</v>
      </c>
      <c r="H39" s="31">
        <v>0.06</v>
      </c>
      <c r="I39" s="32">
        <v>0.01</v>
      </c>
      <c r="J39" s="31">
        <v>0</v>
      </c>
      <c r="K39" s="32">
        <v>10</v>
      </c>
      <c r="L39" s="31">
        <v>7</v>
      </c>
      <c r="M39" s="33">
        <v>0.56999999999999995</v>
      </c>
    </row>
    <row r="40" spans="1:13">
      <c r="A40" s="12"/>
      <c r="B40" s="31" t="s">
        <v>89</v>
      </c>
      <c r="C40" s="32">
        <v>100</v>
      </c>
      <c r="D40" s="31">
        <v>0.8</v>
      </c>
      <c r="E40" s="32">
        <v>0.8</v>
      </c>
      <c r="F40" s="31">
        <v>19.600000000000001</v>
      </c>
      <c r="G40" s="32">
        <v>94.6</v>
      </c>
      <c r="H40" s="31">
        <v>0.06</v>
      </c>
      <c r="I40" s="32">
        <v>0.04</v>
      </c>
      <c r="J40" s="31">
        <v>20</v>
      </c>
      <c r="K40" s="32">
        <v>32</v>
      </c>
      <c r="L40" s="31">
        <v>18</v>
      </c>
      <c r="M40" s="33">
        <v>4.4000000000000004</v>
      </c>
    </row>
    <row r="41" spans="1:13">
      <c r="A41" s="21"/>
      <c r="B41" s="26" t="s">
        <v>138</v>
      </c>
      <c r="C41" s="26"/>
      <c r="D41" s="12">
        <f t="shared" ref="D41:M41" si="2">SUM(D35:D40)</f>
        <v>24.3</v>
      </c>
      <c r="E41" s="12">
        <f t="shared" si="2"/>
        <v>18.7</v>
      </c>
      <c r="F41" s="12">
        <f t="shared" si="2"/>
        <v>94</v>
      </c>
      <c r="G41" s="9">
        <f t="shared" si="2"/>
        <v>651.15742999999998</v>
      </c>
      <c r="H41" s="12">
        <f t="shared" si="2"/>
        <v>0.41000000000000003</v>
      </c>
      <c r="I41" s="11">
        <f t="shared" si="2"/>
        <v>0.39999999999999997</v>
      </c>
      <c r="J41" s="12">
        <f t="shared" si="2"/>
        <v>34.67</v>
      </c>
      <c r="K41" s="10">
        <f t="shared" si="2"/>
        <v>233.72</v>
      </c>
      <c r="L41" s="12">
        <f t="shared" si="2"/>
        <v>106.64999999999999</v>
      </c>
      <c r="M41" s="12">
        <f t="shared" si="2"/>
        <v>7.66</v>
      </c>
    </row>
    <row r="42" spans="1:13">
      <c r="A42" s="21"/>
      <c r="B42" s="148" t="s">
        <v>168</v>
      </c>
      <c r="M42" s="77"/>
    </row>
    <row r="43" spans="1:13">
      <c r="A43" s="6" t="s">
        <v>9</v>
      </c>
      <c r="B43" s="62" t="s">
        <v>10</v>
      </c>
      <c r="C43" s="7" t="s">
        <v>11</v>
      </c>
      <c r="D43" s="8"/>
      <c r="E43" s="9" t="s">
        <v>12</v>
      </c>
      <c r="F43" s="10"/>
      <c r="G43" s="7" t="s">
        <v>13</v>
      </c>
      <c r="H43" s="5" t="s">
        <v>14</v>
      </c>
      <c r="I43" s="9"/>
      <c r="J43" s="11"/>
      <c r="K43" s="12"/>
      <c r="L43" s="8" t="s">
        <v>15</v>
      </c>
      <c r="M43" s="13"/>
    </row>
    <row r="44" spans="1:13">
      <c r="A44" s="65"/>
      <c r="B44" s="15" t="s">
        <v>16</v>
      </c>
      <c r="C44" s="16" t="s">
        <v>17</v>
      </c>
      <c r="D44" s="15" t="s">
        <v>18</v>
      </c>
      <c r="E44" s="16" t="s">
        <v>19</v>
      </c>
      <c r="F44" s="15" t="s">
        <v>20</v>
      </c>
      <c r="G44" s="15" t="s">
        <v>21</v>
      </c>
      <c r="H44" s="12" t="s">
        <v>22</v>
      </c>
      <c r="I44" s="17" t="s">
        <v>23</v>
      </c>
      <c r="J44" s="6" t="s">
        <v>24</v>
      </c>
      <c r="K44" s="12" t="s">
        <v>25</v>
      </c>
      <c r="L44" s="18" t="s">
        <v>26</v>
      </c>
      <c r="M44" s="149" t="s">
        <v>27</v>
      </c>
    </row>
    <row r="45" spans="1:13">
      <c r="A45" s="8">
        <v>1</v>
      </c>
      <c r="B45" s="12">
        <v>2</v>
      </c>
      <c r="C45" s="9">
        <v>3</v>
      </c>
      <c r="D45" s="12">
        <v>4</v>
      </c>
      <c r="E45" s="9">
        <v>5</v>
      </c>
      <c r="F45" s="12">
        <v>6</v>
      </c>
      <c r="G45" s="9">
        <v>7</v>
      </c>
      <c r="H45" s="12">
        <v>8</v>
      </c>
      <c r="I45" s="20">
        <v>9</v>
      </c>
      <c r="J45" s="12">
        <v>10</v>
      </c>
      <c r="K45" s="12">
        <v>11</v>
      </c>
      <c r="L45" s="9">
        <v>12</v>
      </c>
      <c r="M45" s="12">
        <v>13</v>
      </c>
    </row>
    <row r="46" spans="1:13">
      <c r="A46" s="21"/>
      <c r="B46" s="26" t="s">
        <v>165</v>
      </c>
      <c r="C46" s="9"/>
      <c r="D46" s="9"/>
      <c r="E46" s="9"/>
      <c r="F46" s="9"/>
      <c r="G46" s="9"/>
      <c r="H46" s="9"/>
      <c r="I46" s="11"/>
      <c r="J46" s="9"/>
      <c r="K46" s="9"/>
      <c r="L46" s="9"/>
      <c r="M46" s="10"/>
    </row>
    <row r="47" spans="1:13">
      <c r="A47" s="85"/>
      <c r="B47" s="12" t="s">
        <v>43</v>
      </c>
      <c r="C47" s="10">
        <v>10</v>
      </c>
      <c r="D47" s="48">
        <v>3</v>
      </c>
      <c r="E47" s="48">
        <v>3</v>
      </c>
      <c r="F47" s="48">
        <v>0</v>
      </c>
      <c r="G47" s="48">
        <v>36</v>
      </c>
      <c r="H47" s="48">
        <v>0</v>
      </c>
      <c r="I47" s="20">
        <v>7.0000000000000007E-2</v>
      </c>
      <c r="J47" s="12">
        <v>0</v>
      </c>
      <c r="K47" s="49">
        <v>100</v>
      </c>
      <c r="L47" s="48">
        <v>505</v>
      </c>
      <c r="M47" s="48">
        <v>7.0000000000000007E-2</v>
      </c>
    </row>
    <row r="48" spans="1:13">
      <c r="A48" s="14" t="s">
        <v>97</v>
      </c>
      <c r="B48" s="15" t="s">
        <v>98</v>
      </c>
      <c r="C48" s="16" t="s">
        <v>49</v>
      </c>
      <c r="D48" s="15">
        <v>5.6</v>
      </c>
      <c r="E48" s="16">
        <v>7.6</v>
      </c>
      <c r="F48" s="15">
        <v>29.5</v>
      </c>
      <c r="G48" s="16">
        <v>209</v>
      </c>
      <c r="H48" s="15">
        <v>0.1</v>
      </c>
      <c r="I48" s="28">
        <v>0.14000000000000001</v>
      </c>
      <c r="J48" s="15">
        <v>0.47</v>
      </c>
      <c r="K48" s="15">
        <v>112.38</v>
      </c>
      <c r="L48" s="63">
        <v>32.72</v>
      </c>
      <c r="M48" s="15">
        <v>0.71</v>
      </c>
    </row>
    <row r="49" spans="1:13">
      <c r="A49" s="6" t="s">
        <v>99</v>
      </c>
      <c r="B49" s="81" t="s">
        <v>100</v>
      </c>
      <c r="C49" s="7">
        <v>100</v>
      </c>
      <c r="D49" s="6">
        <v>7.3</v>
      </c>
      <c r="E49" s="7">
        <v>11.7</v>
      </c>
      <c r="F49" s="6">
        <v>55.4</v>
      </c>
      <c r="G49" s="5">
        <v>358</v>
      </c>
      <c r="H49" s="6">
        <v>0.08</v>
      </c>
      <c r="I49" s="27">
        <v>0.04</v>
      </c>
      <c r="J49" s="62">
        <v>0</v>
      </c>
      <c r="K49" s="6">
        <v>15.51</v>
      </c>
      <c r="L49" s="7">
        <v>9.7200000000000006</v>
      </c>
      <c r="M49" s="6">
        <v>0.82</v>
      </c>
    </row>
    <row r="50" spans="1:13">
      <c r="A50" s="12" t="s">
        <v>101</v>
      </c>
      <c r="B50" s="55" t="s">
        <v>102</v>
      </c>
      <c r="C50" s="56">
        <v>200</v>
      </c>
      <c r="D50" s="56">
        <v>0.1</v>
      </c>
      <c r="E50" s="56">
        <v>0</v>
      </c>
      <c r="F50" s="56">
        <v>9.3000000000000007</v>
      </c>
      <c r="G50" s="11">
        <v>37</v>
      </c>
      <c r="H50" s="55">
        <v>0</v>
      </c>
      <c r="I50" s="11">
        <v>0</v>
      </c>
      <c r="J50" s="55">
        <v>1.1200000000000001</v>
      </c>
      <c r="K50" s="11">
        <v>2.73</v>
      </c>
      <c r="L50" s="55">
        <v>0.73</v>
      </c>
      <c r="M50" s="55">
        <v>0.06</v>
      </c>
    </row>
    <row r="51" spans="1:13">
      <c r="A51" s="65"/>
      <c r="B51" s="33" t="s">
        <v>40</v>
      </c>
      <c r="C51" s="39">
        <v>50</v>
      </c>
      <c r="D51" s="31">
        <v>3.8</v>
      </c>
      <c r="E51" s="32">
        <v>0.4</v>
      </c>
      <c r="F51" s="31">
        <v>24.6</v>
      </c>
      <c r="G51" s="32">
        <v>117.55743</v>
      </c>
      <c r="H51" s="31">
        <v>0.06</v>
      </c>
      <c r="I51" s="32">
        <v>0.01</v>
      </c>
      <c r="J51" s="31">
        <v>0</v>
      </c>
      <c r="K51" s="32">
        <v>10</v>
      </c>
      <c r="L51" s="31">
        <v>7</v>
      </c>
      <c r="M51" s="33">
        <v>0.56999999999999995</v>
      </c>
    </row>
    <row r="52" spans="1:13">
      <c r="A52" s="52"/>
      <c r="B52" s="26" t="s">
        <v>138</v>
      </c>
      <c r="C52" s="16"/>
      <c r="D52" s="12">
        <f t="shared" ref="D52:M52" si="3">SUM(D47:D51)</f>
        <v>19.799999999999997</v>
      </c>
      <c r="E52" s="12">
        <f t="shared" si="3"/>
        <v>22.699999999999996</v>
      </c>
      <c r="F52" s="12">
        <f t="shared" si="3"/>
        <v>118.80000000000001</v>
      </c>
      <c r="G52" s="9">
        <f t="shared" si="3"/>
        <v>757.55742999999995</v>
      </c>
      <c r="H52" s="12">
        <f t="shared" si="3"/>
        <v>0.24</v>
      </c>
      <c r="I52" s="11">
        <f t="shared" si="3"/>
        <v>0.26</v>
      </c>
      <c r="J52" s="12">
        <f t="shared" si="3"/>
        <v>1.59</v>
      </c>
      <c r="K52" s="10">
        <f t="shared" si="3"/>
        <v>240.61999999999998</v>
      </c>
      <c r="L52" s="12">
        <f t="shared" si="3"/>
        <v>555.17000000000007</v>
      </c>
      <c r="M52" s="12">
        <f t="shared" si="3"/>
        <v>2.23</v>
      </c>
    </row>
    <row r="53" spans="1:13">
      <c r="A53" s="25"/>
      <c r="B53" s="148" t="s">
        <v>169</v>
      </c>
      <c r="M53" s="77"/>
    </row>
    <row r="54" spans="1:13">
      <c r="A54" s="5" t="s">
        <v>9</v>
      </c>
      <c r="B54" s="6" t="s">
        <v>10</v>
      </c>
      <c r="C54" s="7" t="s">
        <v>11</v>
      </c>
      <c r="D54" s="8"/>
      <c r="E54" s="9" t="s">
        <v>12</v>
      </c>
      <c r="F54" s="10"/>
      <c r="G54" s="7" t="s">
        <v>13</v>
      </c>
      <c r="H54" s="5" t="s">
        <v>14</v>
      </c>
      <c r="I54" s="9"/>
      <c r="J54" s="11"/>
      <c r="K54" s="12"/>
      <c r="L54" s="8" t="s">
        <v>15</v>
      </c>
      <c r="M54" s="13"/>
    </row>
    <row r="55" spans="1:13">
      <c r="A55" s="65"/>
      <c r="B55" s="15" t="s">
        <v>16</v>
      </c>
      <c r="C55" s="16" t="s">
        <v>17</v>
      </c>
      <c r="D55" s="15" t="s">
        <v>18</v>
      </c>
      <c r="E55" s="16" t="s">
        <v>19</v>
      </c>
      <c r="F55" s="15" t="s">
        <v>20</v>
      </c>
      <c r="G55" s="15" t="s">
        <v>21</v>
      </c>
      <c r="H55" s="12" t="s">
        <v>22</v>
      </c>
      <c r="I55" s="17" t="s">
        <v>23</v>
      </c>
      <c r="J55" s="6" t="s">
        <v>24</v>
      </c>
      <c r="K55" s="12" t="s">
        <v>25</v>
      </c>
      <c r="L55" s="18" t="s">
        <v>26</v>
      </c>
      <c r="M55" s="19" t="s">
        <v>27</v>
      </c>
    </row>
    <row r="56" spans="1:13">
      <c r="A56" s="12">
        <v>1</v>
      </c>
      <c r="B56" s="10">
        <v>2</v>
      </c>
      <c r="C56" s="9">
        <v>3</v>
      </c>
      <c r="D56" s="12">
        <v>4</v>
      </c>
      <c r="E56" s="9">
        <v>5</v>
      </c>
      <c r="F56" s="12">
        <v>6</v>
      </c>
      <c r="G56" s="9">
        <v>7</v>
      </c>
      <c r="H56" s="12">
        <v>8</v>
      </c>
      <c r="I56" s="20">
        <v>9</v>
      </c>
      <c r="J56" s="12">
        <v>10</v>
      </c>
      <c r="K56" s="12">
        <v>11</v>
      </c>
      <c r="L56" s="9">
        <v>12</v>
      </c>
      <c r="M56" s="12">
        <v>13</v>
      </c>
    </row>
    <row r="57" spans="1:13">
      <c r="A57" s="65"/>
      <c r="B57" s="26" t="s">
        <v>165</v>
      </c>
      <c r="C57" s="9"/>
      <c r="D57" s="9"/>
      <c r="E57" s="9"/>
      <c r="F57" s="9"/>
      <c r="G57" s="9"/>
      <c r="H57" s="9"/>
      <c r="I57" s="11"/>
      <c r="J57" s="9"/>
      <c r="K57" s="9"/>
      <c r="L57" s="9"/>
      <c r="M57" s="10"/>
    </row>
    <row r="58" spans="1:13" ht="45">
      <c r="A58" s="5" t="s">
        <v>181</v>
      </c>
      <c r="B58" s="158" t="s">
        <v>182</v>
      </c>
      <c r="C58" s="5">
        <v>80</v>
      </c>
      <c r="D58" s="6">
        <v>0.6</v>
      </c>
      <c r="E58" s="6">
        <v>3.8</v>
      </c>
      <c r="F58" s="6">
        <v>2.9</v>
      </c>
      <c r="G58" s="6">
        <v>48</v>
      </c>
      <c r="H58" s="6">
        <v>0.02</v>
      </c>
      <c r="I58" s="27">
        <v>0.02</v>
      </c>
      <c r="J58" s="5">
        <v>4.5599999999999996</v>
      </c>
      <c r="K58" s="6">
        <v>12</v>
      </c>
      <c r="L58" s="7">
        <v>9.66</v>
      </c>
      <c r="M58" s="6">
        <v>0.45</v>
      </c>
    </row>
    <row r="59" spans="1:13">
      <c r="A59" s="38" t="s">
        <v>34</v>
      </c>
      <c r="B59" s="39" t="s">
        <v>35</v>
      </c>
      <c r="C59" s="40" t="s">
        <v>36</v>
      </c>
      <c r="D59" s="39">
        <v>17.7</v>
      </c>
      <c r="E59" s="40">
        <v>16.5</v>
      </c>
      <c r="F59" s="39">
        <v>47.9</v>
      </c>
      <c r="G59" s="40">
        <v>415</v>
      </c>
      <c r="H59" s="39">
        <v>7.0000000000000007E-2</v>
      </c>
      <c r="I59" s="40">
        <v>0.1</v>
      </c>
      <c r="J59" s="39">
        <v>0.9</v>
      </c>
      <c r="K59" s="40">
        <v>19.64</v>
      </c>
      <c r="L59" s="39">
        <v>50.69</v>
      </c>
      <c r="M59" s="41">
        <v>2.35</v>
      </c>
    </row>
    <row r="60" spans="1:13">
      <c r="A60" s="52" t="s">
        <v>50</v>
      </c>
      <c r="B60" s="12" t="s">
        <v>51</v>
      </c>
      <c r="C60" s="53" t="s">
        <v>52</v>
      </c>
      <c r="D60" s="54">
        <v>1.4</v>
      </c>
      <c r="E60" s="54">
        <v>1.4</v>
      </c>
      <c r="F60" s="54">
        <v>11.2</v>
      </c>
      <c r="G60" s="54">
        <v>61</v>
      </c>
      <c r="H60" s="54">
        <v>0.01</v>
      </c>
      <c r="I60" s="54">
        <v>2.06</v>
      </c>
      <c r="J60" s="54">
        <v>0.26</v>
      </c>
      <c r="K60" s="54">
        <v>53.06</v>
      </c>
      <c r="L60" s="54">
        <v>6.09</v>
      </c>
      <c r="M60" s="54">
        <v>7.0000000000000007E-2</v>
      </c>
    </row>
    <row r="61" spans="1:13">
      <c r="A61" s="65"/>
      <c r="B61" s="33" t="s">
        <v>40</v>
      </c>
      <c r="C61" s="32">
        <v>50</v>
      </c>
      <c r="D61" s="31">
        <v>3.8</v>
      </c>
      <c r="E61" s="32">
        <v>0.4</v>
      </c>
      <c r="F61" s="31">
        <v>24.6</v>
      </c>
      <c r="G61" s="32">
        <v>117.55743</v>
      </c>
      <c r="H61" s="31">
        <v>0.06</v>
      </c>
      <c r="I61" s="32">
        <v>0.01</v>
      </c>
      <c r="J61" s="31">
        <v>0</v>
      </c>
      <c r="K61" s="32">
        <v>10</v>
      </c>
      <c r="L61" s="31">
        <v>7</v>
      </c>
      <c r="M61" s="33">
        <v>0.56999999999999995</v>
      </c>
    </row>
    <row r="62" spans="1:13">
      <c r="A62" s="52"/>
      <c r="B62" s="26" t="s">
        <v>138</v>
      </c>
      <c r="C62" s="26"/>
      <c r="D62" s="12">
        <f t="shared" ref="D62:M62" si="4">SUM(D58:D61)</f>
        <v>23.5</v>
      </c>
      <c r="E62" s="12">
        <f t="shared" si="4"/>
        <v>22.099999999999998</v>
      </c>
      <c r="F62" s="12">
        <f t="shared" si="4"/>
        <v>86.6</v>
      </c>
      <c r="G62" s="9">
        <f t="shared" si="4"/>
        <v>641.55742999999995</v>
      </c>
      <c r="H62" s="12">
        <f t="shared" si="4"/>
        <v>0.16</v>
      </c>
      <c r="I62" s="11">
        <f t="shared" si="4"/>
        <v>2.19</v>
      </c>
      <c r="J62" s="12">
        <f t="shared" si="4"/>
        <v>5.72</v>
      </c>
      <c r="K62" s="10">
        <f t="shared" si="4"/>
        <v>94.7</v>
      </c>
      <c r="L62" s="12">
        <f t="shared" si="4"/>
        <v>73.44</v>
      </c>
      <c r="M62" s="12">
        <f t="shared" si="4"/>
        <v>3.44</v>
      </c>
    </row>
    <row r="63" spans="1:13">
      <c r="A63" s="21"/>
      <c r="B63" s="26" t="s">
        <v>29</v>
      </c>
      <c r="C63" s="16"/>
      <c r="D63" s="9"/>
      <c r="E63" s="16"/>
      <c r="F63" s="9"/>
      <c r="G63" s="9"/>
      <c r="H63" s="9"/>
      <c r="I63" s="11"/>
      <c r="J63" s="16"/>
      <c r="K63" s="9"/>
      <c r="L63" s="16"/>
      <c r="M63" s="10"/>
    </row>
    <row r="64" spans="1:13">
      <c r="A64" s="65"/>
      <c r="B64" s="145" t="s">
        <v>170</v>
      </c>
      <c r="M64" s="77"/>
    </row>
    <row r="65" spans="1:13">
      <c r="A65" s="6" t="s">
        <v>9</v>
      </c>
      <c r="B65" s="62" t="s">
        <v>10</v>
      </c>
      <c r="C65" s="7" t="s">
        <v>11</v>
      </c>
      <c r="D65" s="8"/>
      <c r="E65" s="9" t="s">
        <v>12</v>
      </c>
      <c r="F65" s="10"/>
      <c r="G65" s="7" t="s">
        <v>13</v>
      </c>
      <c r="H65" s="5" t="s">
        <v>14</v>
      </c>
      <c r="I65" s="9"/>
      <c r="J65" s="11"/>
      <c r="K65" s="12"/>
      <c r="L65" s="8" t="s">
        <v>15</v>
      </c>
      <c r="M65" s="13"/>
    </row>
    <row r="66" spans="1:13">
      <c r="A66" s="65"/>
      <c r="B66" s="15" t="s">
        <v>16</v>
      </c>
      <c r="C66" s="16" t="s">
        <v>17</v>
      </c>
      <c r="D66" s="15" t="s">
        <v>18</v>
      </c>
      <c r="E66" s="16" t="s">
        <v>19</v>
      </c>
      <c r="F66" s="15" t="s">
        <v>20</v>
      </c>
      <c r="G66" s="15" t="s">
        <v>21</v>
      </c>
      <c r="H66" s="12" t="s">
        <v>22</v>
      </c>
      <c r="I66" s="17" t="s">
        <v>23</v>
      </c>
      <c r="J66" s="6" t="s">
        <v>24</v>
      </c>
      <c r="K66" s="12" t="s">
        <v>25</v>
      </c>
      <c r="L66" s="18" t="s">
        <v>26</v>
      </c>
      <c r="M66" s="149" t="s">
        <v>27</v>
      </c>
    </row>
    <row r="67" spans="1:13">
      <c r="A67" s="8">
        <v>1</v>
      </c>
      <c r="B67" s="12">
        <v>2</v>
      </c>
      <c r="C67" s="9">
        <v>3</v>
      </c>
      <c r="D67" s="12">
        <v>4</v>
      </c>
      <c r="E67" s="9">
        <v>5</v>
      </c>
      <c r="F67" s="12">
        <v>6</v>
      </c>
      <c r="G67" s="9">
        <v>7</v>
      </c>
      <c r="H67" s="12">
        <v>8</v>
      </c>
      <c r="I67" s="20">
        <v>9</v>
      </c>
      <c r="J67" s="12">
        <v>10</v>
      </c>
      <c r="K67" s="12">
        <v>11</v>
      </c>
      <c r="L67" s="9">
        <v>12</v>
      </c>
      <c r="M67" s="12">
        <v>13</v>
      </c>
    </row>
    <row r="68" spans="1:13">
      <c r="A68" s="65"/>
      <c r="B68" s="150" t="s">
        <v>165</v>
      </c>
      <c r="C68" s="9"/>
      <c r="D68" s="9"/>
      <c r="E68" s="9"/>
      <c r="F68" s="9"/>
      <c r="G68" s="9"/>
      <c r="H68" s="9"/>
      <c r="I68" s="11"/>
      <c r="J68" s="9"/>
      <c r="K68" s="9"/>
      <c r="L68" s="9"/>
      <c r="M68" s="10"/>
    </row>
    <row r="69" spans="1:13">
      <c r="A69" s="85"/>
      <c r="B69" s="12" t="s">
        <v>43</v>
      </c>
      <c r="C69" s="10">
        <v>10</v>
      </c>
      <c r="D69" s="48">
        <v>3</v>
      </c>
      <c r="E69" s="48">
        <v>3</v>
      </c>
      <c r="F69" s="48">
        <v>0</v>
      </c>
      <c r="G69" s="48">
        <v>36</v>
      </c>
      <c r="H69" s="48">
        <v>0</v>
      </c>
      <c r="I69" s="20">
        <v>7.0000000000000007E-2</v>
      </c>
      <c r="J69" s="12">
        <v>0</v>
      </c>
      <c r="K69" s="49">
        <v>100</v>
      </c>
      <c r="L69" s="48">
        <v>505</v>
      </c>
      <c r="M69" s="48">
        <v>7.0000000000000007E-2</v>
      </c>
    </row>
    <row r="70" spans="1:13">
      <c r="A70" s="157" t="s">
        <v>121</v>
      </c>
      <c r="B70" s="94" t="s">
        <v>122</v>
      </c>
      <c r="C70" s="95" t="s">
        <v>123</v>
      </c>
      <c r="D70" s="96">
        <v>20.6</v>
      </c>
      <c r="E70" s="97">
        <v>14.5</v>
      </c>
      <c r="F70" s="96">
        <v>13.9</v>
      </c>
      <c r="G70" s="96">
        <v>252</v>
      </c>
      <c r="H70" s="96">
        <v>7.0000000000000007E-2</v>
      </c>
      <c r="I70" s="96">
        <v>0.12</v>
      </c>
      <c r="J70" s="96">
        <v>0.28999999999999998</v>
      </c>
      <c r="K70" s="96">
        <v>34.65</v>
      </c>
      <c r="L70" s="96">
        <v>28.56</v>
      </c>
      <c r="M70" s="97">
        <v>1.48</v>
      </c>
    </row>
    <row r="71" spans="1:13">
      <c r="A71" s="155" t="s">
        <v>47</v>
      </c>
      <c r="B71" s="12" t="s">
        <v>48</v>
      </c>
      <c r="C71" s="9" t="s">
        <v>49</v>
      </c>
      <c r="D71" s="12">
        <v>6.6</v>
      </c>
      <c r="E71" s="12">
        <v>4.7</v>
      </c>
      <c r="F71" s="12">
        <v>39.4</v>
      </c>
      <c r="G71" s="12">
        <v>230</v>
      </c>
      <c r="H71" s="12">
        <v>7.0000000000000007E-2</v>
      </c>
      <c r="I71" s="11">
        <v>0.02</v>
      </c>
      <c r="J71" s="12">
        <v>0</v>
      </c>
      <c r="K71" s="10">
        <v>11.31</v>
      </c>
      <c r="L71" s="12">
        <v>9.07</v>
      </c>
      <c r="M71" s="12">
        <v>0.92</v>
      </c>
    </row>
    <row r="72" spans="1:13">
      <c r="A72" s="156" t="s">
        <v>50</v>
      </c>
      <c r="B72" s="12" t="s">
        <v>51</v>
      </c>
      <c r="C72" s="98" t="s">
        <v>52</v>
      </c>
      <c r="D72" s="54">
        <v>1.4</v>
      </c>
      <c r="E72" s="54">
        <v>1.4</v>
      </c>
      <c r="F72" s="54">
        <v>11.2</v>
      </c>
      <c r="G72" s="54">
        <v>61</v>
      </c>
      <c r="H72" s="54">
        <v>0.01</v>
      </c>
      <c r="I72" s="54">
        <v>2.06</v>
      </c>
      <c r="J72" s="54">
        <v>0.26</v>
      </c>
      <c r="K72" s="54">
        <v>53.06</v>
      </c>
      <c r="L72" s="54">
        <v>6.09</v>
      </c>
      <c r="M72" s="54">
        <v>7.0000000000000007E-2</v>
      </c>
    </row>
    <row r="73" spans="1:13">
      <c r="A73" s="65"/>
      <c r="B73" s="33" t="s">
        <v>40</v>
      </c>
      <c r="C73" s="40">
        <v>50</v>
      </c>
      <c r="D73" s="39">
        <v>3.8</v>
      </c>
      <c r="E73" s="40">
        <v>0.4</v>
      </c>
      <c r="F73" s="39">
        <v>24.6</v>
      </c>
      <c r="G73" s="40">
        <v>117.55743</v>
      </c>
      <c r="H73" s="39">
        <v>0.06</v>
      </c>
      <c r="I73" s="40">
        <v>0.01</v>
      </c>
      <c r="J73" s="39">
        <v>0</v>
      </c>
      <c r="K73" s="40">
        <v>10</v>
      </c>
      <c r="L73" s="39">
        <v>7</v>
      </c>
      <c r="M73" s="41">
        <v>0.56999999999999995</v>
      </c>
    </row>
    <row r="74" spans="1:13">
      <c r="A74" s="64"/>
      <c r="B74" s="26" t="s">
        <v>138</v>
      </c>
      <c r="C74" s="26"/>
      <c r="D74" s="12">
        <f t="shared" ref="D74:M74" si="5">SUM(D69:D73)</f>
        <v>35.4</v>
      </c>
      <c r="E74" s="12">
        <f t="shared" si="5"/>
        <v>23.999999999999996</v>
      </c>
      <c r="F74" s="12">
        <f t="shared" si="5"/>
        <v>89.1</v>
      </c>
      <c r="G74" s="9">
        <f t="shared" si="5"/>
        <v>696.55742999999995</v>
      </c>
      <c r="H74" s="12">
        <f t="shared" si="5"/>
        <v>0.21000000000000002</v>
      </c>
      <c r="I74" s="11">
        <f t="shared" si="5"/>
        <v>2.2799999999999998</v>
      </c>
      <c r="J74" s="12">
        <f t="shared" si="5"/>
        <v>0.55000000000000004</v>
      </c>
      <c r="K74" s="10">
        <f t="shared" si="5"/>
        <v>209.02</v>
      </c>
      <c r="L74" s="12">
        <f t="shared" si="5"/>
        <v>555.72</v>
      </c>
      <c r="M74" s="12">
        <f t="shared" si="5"/>
        <v>3.11</v>
      </c>
    </row>
    <row r="75" spans="1:13">
      <c r="A75" s="21"/>
      <c r="B75" s="145" t="s">
        <v>171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51"/>
    </row>
    <row r="76" spans="1:13">
      <c r="A76" s="6" t="s">
        <v>9</v>
      </c>
      <c r="B76" s="62" t="s">
        <v>10</v>
      </c>
      <c r="C76" s="7" t="s">
        <v>11</v>
      </c>
      <c r="D76" s="8"/>
      <c r="E76" s="9" t="s">
        <v>12</v>
      </c>
      <c r="F76" s="10"/>
      <c r="G76" s="7" t="s">
        <v>13</v>
      </c>
      <c r="H76" s="5" t="s">
        <v>14</v>
      </c>
      <c r="I76" s="9"/>
      <c r="J76" s="11"/>
      <c r="K76" s="12"/>
      <c r="L76" s="8" t="s">
        <v>15</v>
      </c>
      <c r="M76" s="13"/>
    </row>
    <row r="77" spans="1:13">
      <c r="A77" s="152"/>
      <c r="B77" s="63" t="s">
        <v>16</v>
      </c>
      <c r="C77" s="16" t="s">
        <v>17</v>
      </c>
      <c r="D77" s="15" t="s">
        <v>18</v>
      </c>
      <c r="E77" s="16" t="s">
        <v>19</v>
      </c>
      <c r="F77" s="15" t="s">
        <v>20</v>
      </c>
      <c r="G77" s="15" t="s">
        <v>21</v>
      </c>
      <c r="H77" s="12" t="s">
        <v>22</v>
      </c>
      <c r="I77" s="17" t="s">
        <v>23</v>
      </c>
      <c r="J77" s="6" t="s">
        <v>24</v>
      </c>
      <c r="K77" s="12" t="s">
        <v>25</v>
      </c>
      <c r="L77" s="18" t="s">
        <v>26</v>
      </c>
      <c r="M77" s="149" t="s">
        <v>27</v>
      </c>
    </row>
    <row r="78" spans="1:13">
      <c r="A78" s="8">
        <v>1</v>
      </c>
      <c r="B78" s="12">
        <v>2</v>
      </c>
      <c r="C78" s="9">
        <v>3</v>
      </c>
      <c r="D78" s="12">
        <v>4</v>
      </c>
      <c r="E78" s="9">
        <v>5</v>
      </c>
      <c r="F78" s="12">
        <v>6</v>
      </c>
      <c r="G78" s="9">
        <v>7</v>
      </c>
      <c r="H78" s="12">
        <v>8</v>
      </c>
      <c r="I78" s="20">
        <v>9</v>
      </c>
      <c r="J78" s="12">
        <v>10</v>
      </c>
      <c r="K78" s="12">
        <v>11</v>
      </c>
      <c r="L78" s="9">
        <v>12</v>
      </c>
      <c r="M78" s="12">
        <v>13</v>
      </c>
    </row>
    <row r="79" spans="1:13">
      <c r="A79" s="21"/>
      <c r="B79" s="26" t="s">
        <v>165</v>
      </c>
      <c r="C79" s="9"/>
      <c r="D79" s="9"/>
      <c r="E79" s="9"/>
      <c r="F79" s="9"/>
      <c r="G79" s="9"/>
      <c r="H79" s="9"/>
      <c r="I79" s="11"/>
      <c r="J79" s="9"/>
      <c r="K79" s="9"/>
      <c r="L79" s="9"/>
      <c r="M79" s="10"/>
    </row>
    <row r="80" spans="1:13">
      <c r="A80" s="65"/>
      <c r="B80" s="48" t="s">
        <v>130</v>
      </c>
      <c r="C80" s="84">
        <v>90</v>
      </c>
      <c r="D80" s="48">
        <v>9.1</v>
      </c>
      <c r="E80" s="48">
        <v>4</v>
      </c>
      <c r="F80" s="48">
        <v>44.7</v>
      </c>
      <c r="G80" s="6">
        <v>210.1</v>
      </c>
      <c r="H80" s="48">
        <v>0.4</v>
      </c>
      <c r="I80" s="17">
        <v>0.02</v>
      </c>
      <c r="J80" s="48">
        <v>0.01</v>
      </c>
      <c r="K80" s="49">
        <v>34.4</v>
      </c>
      <c r="L80" s="48">
        <v>1.2</v>
      </c>
      <c r="M80" s="48">
        <v>0.3</v>
      </c>
    </row>
    <row r="81" spans="1:13">
      <c r="A81" s="110" t="s">
        <v>131</v>
      </c>
      <c r="B81" s="111" t="s">
        <v>132</v>
      </c>
      <c r="C81" s="95" t="s">
        <v>49</v>
      </c>
      <c r="D81" s="96">
        <v>4.5</v>
      </c>
      <c r="E81" s="96">
        <v>7.2</v>
      </c>
      <c r="F81" s="96">
        <v>27.6</v>
      </c>
      <c r="G81" s="112">
        <v>194</v>
      </c>
      <c r="H81" s="96">
        <v>0.05</v>
      </c>
      <c r="I81" s="96">
        <v>0.14000000000000001</v>
      </c>
      <c r="J81" s="97">
        <v>0.48</v>
      </c>
      <c r="K81" s="96">
        <v>111.24</v>
      </c>
      <c r="L81" s="96">
        <v>25.29</v>
      </c>
      <c r="M81" s="97">
        <v>0.39</v>
      </c>
    </row>
    <row r="82" spans="1:13">
      <c r="A82" s="74"/>
      <c r="B82" s="58" t="s">
        <v>133</v>
      </c>
      <c r="C82" s="74"/>
      <c r="D82" s="74"/>
      <c r="E82" s="74"/>
      <c r="F82" s="74"/>
      <c r="G82" s="74"/>
      <c r="H82" s="74"/>
      <c r="I82" s="74"/>
      <c r="J82" s="74"/>
      <c r="K82" s="76"/>
      <c r="L82" s="74"/>
      <c r="M82" s="77"/>
    </row>
    <row r="83" spans="1:13">
      <c r="A83" s="12" t="s">
        <v>101</v>
      </c>
      <c r="B83" s="55" t="s">
        <v>102</v>
      </c>
      <c r="C83" s="56">
        <v>200</v>
      </c>
      <c r="D83" s="56">
        <v>0.1</v>
      </c>
      <c r="E83" s="56">
        <v>0</v>
      </c>
      <c r="F83" s="56">
        <v>9.3000000000000007</v>
      </c>
      <c r="G83" s="11">
        <v>37</v>
      </c>
      <c r="H83" s="55">
        <v>0</v>
      </c>
      <c r="I83" s="11">
        <v>0</v>
      </c>
      <c r="J83" s="55">
        <v>1.1200000000000001</v>
      </c>
      <c r="K83" s="55">
        <v>2.73</v>
      </c>
      <c r="L83" s="56">
        <v>0.73</v>
      </c>
      <c r="M83" s="55">
        <v>0.06</v>
      </c>
    </row>
    <row r="84" spans="1:13">
      <c r="A84" s="65"/>
      <c r="B84" s="33" t="s">
        <v>40</v>
      </c>
      <c r="C84" s="32">
        <v>50</v>
      </c>
      <c r="D84" s="31">
        <v>3.8</v>
      </c>
      <c r="E84" s="32">
        <v>0.4</v>
      </c>
      <c r="F84" s="31">
        <v>24.6</v>
      </c>
      <c r="G84" s="32">
        <v>117.55743</v>
      </c>
      <c r="H84" s="31">
        <v>0.06</v>
      </c>
      <c r="I84" s="32">
        <v>0.01</v>
      </c>
      <c r="J84" s="31">
        <v>0</v>
      </c>
      <c r="K84" s="32">
        <v>10</v>
      </c>
      <c r="L84" s="31">
        <v>7</v>
      </c>
      <c r="M84" s="33">
        <v>0.56999999999999995</v>
      </c>
    </row>
    <row r="85" spans="1:13">
      <c r="A85" s="52"/>
      <c r="B85" s="26" t="s">
        <v>138</v>
      </c>
      <c r="C85" s="26"/>
      <c r="D85" s="12">
        <f t="shared" ref="D85:M85" si="6">SUM(D80:D84)</f>
        <v>17.5</v>
      </c>
      <c r="E85" s="12">
        <f>E80+E81+E83+E84</f>
        <v>11.6</v>
      </c>
      <c r="F85" s="12">
        <f t="shared" si="6"/>
        <v>106.20000000000002</v>
      </c>
      <c r="G85" s="9">
        <f t="shared" si="6"/>
        <v>558.65742999999998</v>
      </c>
      <c r="H85" s="12">
        <f t="shared" si="6"/>
        <v>0.51</v>
      </c>
      <c r="I85" s="11">
        <f t="shared" si="6"/>
        <v>0.17</v>
      </c>
      <c r="J85" s="12">
        <f t="shared" si="6"/>
        <v>1.61</v>
      </c>
      <c r="K85" s="10">
        <f t="shared" si="6"/>
        <v>158.36999999999998</v>
      </c>
      <c r="L85" s="12">
        <f t="shared" si="6"/>
        <v>34.22</v>
      </c>
      <c r="M85" s="12">
        <f t="shared" si="6"/>
        <v>1.3199999999999998</v>
      </c>
    </row>
    <row r="86" spans="1:13">
      <c r="A86" s="21"/>
      <c r="B86" s="148" t="s">
        <v>172</v>
      </c>
      <c r="M86" s="77"/>
    </row>
    <row r="87" spans="1:13">
      <c r="A87" s="5" t="s">
        <v>9</v>
      </c>
      <c r="B87" s="6" t="s">
        <v>10</v>
      </c>
      <c r="C87" s="7" t="s">
        <v>11</v>
      </c>
      <c r="D87" s="8"/>
      <c r="E87" s="9" t="s">
        <v>12</v>
      </c>
      <c r="F87" s="10"/>
      <c r="G87" s="7" t="s">
        <v>13</v>
      </c>
      <c r="H87" s="5" t="s">
        <v>14</v>
      </c>
      <c r="I87" s="9"/>
      <c r="J87" s="11"/>
      <c r="K87" s="12"/>
      <c r="L87" s="8" t="s">
        <v>15</v>
      </c>
      <c r="M87" s="13"/>
    </row>
    <row r="88" spans="1:13">
      <c r="A88" s="65"/>
      <c r="B88" s="15" t="s">
        <v>16</v>
      </c>
      <c r="C88" s="16" t="s">
        <v>17</v>
      </c>
      <c r="D88" s="15" t="s">
        <v>18</v>
      </c>
      <c r="E88" s="16" t="s">
        <v>19</v>
      </c>
      <c r="F88" s="15" t="s">
        <v>20</v>
      </c>
      <c r="G88" s="15" t="s">
        <v>21</v>
      </c>
      <c r="H88" s="12" t="s">
        <v>22</v>
      </c>
      <c r="I88" s="17" t="s">
        <v>23</v>
      </c>
      <c r="J88" s="6" t="s">
        <v>24</v>
      </c>
      <c r="K88" s="12" t="s">
        <v>25</v>
      </c>
      <c r="L88" s="18" t="s">
        <v>26</v>
      </c>
      <c r="M88" s="19" t="s">
        <v>27</v>
      </c>
    </row>
    <row r="89" spans="1:13">
      <c r="A89" s="8">
        <v>1</v>
      </c>
      <c r="B89" s="12">
        <v>2</v>
      </c>
      <c r="C89" s="9">
        <v>3</v>
      </c>
      <c r="D89" s="12">
        <v>4</v>
      </c>
      <c r="E89" s="9">
        <v>5</v>
      </c>
      <c r="F89" s="12">
        <v>6</v>
      </c>
      <c r="G89" s="9">
        <v>7</v>
      </c>
      <c r="H89" s="12">
        <v>8</v>
      </c>
      <c r="I89" s="20">
        <v>9</v>
      </c>
      <c r="J89" s="12">
        <v>10</v>
      </c>
      <c r="K89" s="12">
        <v>11</v>
      </c>
      <c r="L89" s="9">
        <v>12</v>
      </c>
      <c r="M89" s="12">
        <v>13</v>
      </c>
    </row>
    <row r="90" spans="1:13">
      <c r="A90" s="21"/>
      <c r="B90" s="26" t="s">
        <v>165</v>
      </c>
      <c r="C90" s="9"/>
      <c r="D90" s="9"/>
      <c r="E90" s="9"/>
      <c r="F90" s="9"/>
      <c r="G90" s="9"/>
      <c r="H90" s="9"/>
      <c r="I90" s="11"/>
      <c r="J90" s="9"/>
      <c r="K90" s="9"/>
      <c r="L90" s="9"/>
      <c r="M90" s="10"/>
    </row>
    <row r="91" spans="1:13">
      <c r="A91" s="85"/>
      <c r="B91" s="12" t="s">
        <v>137</v>
      </c>
      <c r="C91" s="9">
        <v>50</v>
      </c>
      <c r="D91" s="12">
        <v>0.3</v>
      </c>
      <c r="E91" s="12">
        <v>0.1</v>
      </c>
      <c r="F91" s="12">
        <v>2.1</v>
      </c>
      <c r="G91" s="12">
        <v>9.9499999999999993</v>
      </c>
      <c r="H91" s="12">
        <v>0.03</v>
      </c>
      <c r="I91" s="11">
        <v>0.02</v>
      </c>
      <c r="J91" s="12">
        <v>12.5</v>
      </c>
      <c r="K91" s="10">
        <v>7</v>
      </c>
      <c r="L91" s="12">
        <v>10</v>
      </c>
      <c r="M91" s="48">
        <v>0.45</v>
      </c>
    </row>
    <row r="92" spans="1:13">
      <c r="A92" s="12" t="s">
        <v>44</v>
      </c>
      <c r="B92" s="50" t="s">
        <v>45</v>
      </c>
      <c r="C92" s="16" t="s">
        <v>46</v>
      </c>
      <c r="D92" s="51">
        <v>15</v>
      </c>
      <c r="E92" s="12">
        <v>21.4</v>
      </c>
      <c r="F92" s="10">
        <v>15.5</v>
      </c>
      <c r="G92" s="9">
        <v>316</v>
      </c>
      <c r="H92" s="12">
        <v>7.0000000000000007E-2</v>
      </c>
      <c r="I92" s="28">
        <v>0.11</v>
      </c>
      <c r="J92" s="15">
        <v>0.39</v>
      </c>
      <c r="K92" s="12">
        <v>22</v>
      </c>
      <c r="L92" s="9">
        <v>22.69</v>
      </c>
      <c r="M92" s="12">
        <v>1.79</v>
      </c>
    </row>
    <row r="93" spans="1:13">
      <c r="A93" s="6" t="s">
        <v>85</v>
      </c>
      <c r="B93" s="81" t="s">
        <v>86</v>
      </c>
      <c r="C93" s="7">
        <v>180</v>
      </c>
      <c r="D93" s="6">
        <v>3.7</v>
      </c>
      <c r="E93" s="7">
        <v>5.9</v>
      </c>
      <c r="F93" s="6">
        <v>24</v>
      </c>
      <c r="G93" s="7">
        <v>166</v>
      </c>
      <c r="H93" s="6">
        <v>0.14000000000000001</v>
      </c>
      <c r="I93" s="55">
        <v>0.12</v>
      </c>
      <c r="J93" s="10">
        <v>12.45</v>
      </c>
      <c r="K93" s="6">
        <v>42.72</v>
      </c>
      <c r="L93" s="7">
        <v>34.08</v>
      </c>
      <c r="M93" s="6">
        <v>1.24</v>
      </c>
    </row>
    <row r="94" spans="1:13">
      <c r="A94" s="12" t="s">
        <v>87</v>
      </c>
      <c r="B94" s="153" t="s">
        <v>88</v>
      </c>
      <c r="C94" s="62">
        <v>200</v>
      </c>
      <c r="D94" s="6">
        <v>3.3</v>
      </c>
      <c r="E94" s="7">
        <v>3.1</v>
      </c>
      <c r="F94" s="6">
        <v>13.6</v>
      </c>
      <c r="G94" s="7">
        <v>94</v>
      </c>
      <c r="H94" s="6">
        <v>0.03</v>
      </c>
      <c r="I94" s="58">
        <v>0.13</v>
      </c>
      <c r="J94" s="49">
        <v>0.52</v>
      </c>
      <c r="K94" s="6">
        <v>110.37</v>
      </c>
      <c r="L94" s="7">
        <v>26.97</v>
      </c>
      <c r="M94" s="6">
        <v>0.88</v>
      </c>
    </row>
    <row r="95" spans="1:13">
      <c r="A95" s="65"/>
      <c r="B95" s="33" t="s">
        <v>40</v>
      </c>
      <c r="C95" s="40">
        <v>50</v>
      </c>
      <c r="D95" s="39">
        <v>3.8</v>
      </c>
      <c r="E95" s="40">
        <v>0.4</v>
      </c>
      <c r="F95" s="39">
        <v>24.6</v>
      </c>
      <c r="G95" s="40">
        <v>117.55743</v>
      </c>
      <c r="H95" s="39">
        <v>0.06</v>
      </c>
      <c r="I95" s="40">
        <v>0.01</v>
      </c>
      <c r="J95" s="39">
        <v>0</v>
      </c>
      <c r="K95" s="40">
        <v>10</v>
      </c>
      <c r="L95" s="39">
        <v>7</v>
      </c>
      <c r="M95" s="41">
        <v>0.56999999999999995</v>
      </c>
    </row>
    <row r="96" spans="1:13">
      <c r="A96" s="52"/>
      <c r="B96" s="26" t="s">
        <v>138</v>
      </c>
      <c r="C96" s="26"/>
      <c r="D96" s="12">
        <f t="shared" ref="D96:M96" si="7">SUM(D91:D95)</f>
        <v>26.1</v>
      </c>
      <c r="E96" s="12">
        <f t="shared" si="7"/>
        <v>30.9</v>
      </c>
      <c r="F96" s="12">
        <f t="shared" si="7"/>
        <v>79.800000000000011</v>
      </c>
      <c r="G96" s="9">
        <f t="shared" si="7"/>
        <v>703.50743</v>
      </c>
      <c r="H96" s="12">
        <f t="shared" si="7"/>
        <v>0.33</v>
      </c>
      <c r="I96" s="11">
        <f t="shared" si="7"/>
        <v>0.39</v>
      </c>
      <c r="J96" s="12">
        <f t="shared" si="7"/>
        <v>25.86</v>
      </c>
      <c r="K96" s="10">
        <f t="shared" si="7"/>
        <v>192.09</v>
      </c>
      <c r="L96" s="12">
        <f t="shared" si="7"/>
        <v>100.74</v>
      </c>
      <c r="M96" s="12">
        <f t="shared" si="7"/>
        <v>4.9300000000000006</v>
      </c>
    </row>
    <row r="97" spans="1:13">
      <c r="A97" s="21"/>
      <c r="B97" s="147" t="s">
        <v>173</v>
      </c>
      <c r="M97" s="77"/>
    </row>
    <row r="98" spans="1:13">
      <c r="A98" s="6" t="s">
        <v>9</v>
      </c>
      <c r="B98" s="48" t="s">
        <v>10</v>
      </c>
      <c r="C98" s="7" t="s">
        <v>11</v>
      </c>
      <c r="D98" s="8"/>
      <c r="E98" s="9" t="s">
        <v>12</v>
      </c>
      <c r="F98" s="10"/>
      <c r="G98" s="7" t="s">
        <v>13</v>
      </c>
      <c r="H98" s="5" t="s">
        <v>14</v>
      </c>
      <c r="I98" s="9"/>
      <c r="J98" s="11"/>
      <c r="K98" s="12"/>
      <c r="L98" s="8" t="s">
        <v>15</v>
      </c>
      <c r="M98" s="13"/>
    </row>
    <row r="99" spans="1:13">
      <c r="A99" s="65"/>
      <c r="B99" s="15" t="s">
        <v>16</v>
      </c>
      <c r="C99" s="16" t="s">
        <v>17</v>
      </c>
      <c r="D99" s="15" t="s">
        <v>18</v>
      </c>
      <c r="E99" s="16" t="s">
        <v>19</v>
      </c>
      <c r="F99" s="15" t="s">
        <v>20</v>
      </c>
      <c r="G99" s="15" t="s">
        <v>21</v>
      </c>
      <c r="H99" s="12" t="s">
        <v>22</v>
      </c>
      <c r="I99" s="17" t="s">
        <v>23</v>
      </c>
      <c r="J99" s="6" t="s">
        <v>24</v>
      </c>
      <c r="K99" s="12" t="s">
        <v>25</v>
      </c>
      <c r="L99" s="18" t="s">
        <v>26</v>
      </c>
      <c r="M99" s="19" t="s">
        <v>27</v>
      </c>
    </row>
    <row r="100" spans="1:13">
      <c r="A100" s="8">
        <v>1</v>
      </c>
      <c r="B100" s="12">
        <v>2</v>
      </c>
      <c r="C100" s="9">
        <v>3</v>
      </c>
      <c r="D100" s="12">
        <v>4</v>
      </c>
      <c r="E100" s="9">
        <v>5</v>
      </c>
      <c r="F100" s="12">
        <v>6</v>
      </c>
      <c r="G100" s="9">
        <v>7</v>
      </c>
      <c r="H100" s="12">
        <v>8</v>
      </c>
      <c r="I100" s="20">
        <v>9</v>
      </c>
      <c r="J100" s="12">
        <v>10</v>
      </c>
      <c r="K100" s="12">
        <v>11</v>
      </c>
      <c r="L100" s="9">
        <v>12</v>
      </c>
      <c r="M100" s="12">
        <v>13</v>
      </c>
    </row>
    <row r="101" spans="1:13">
      <c r="A101" s="21"/>
      <c r="B101" s="26" t="s">
        <v>165</v>
      </c>
      <c r="C101" s="9"/>
      <c r="D101" s="9"/>
      <c r="E101" s="9"/>
      <c r="F101" s="9"/>
      <c r="G101" s="9"/>
      <c r="H101" s="9"/>
      <c r="I101" s="11"/>
      <c r="J101" s="9"/>
      <c r="K101" s="9"/>
      <c r="L101" s="9"/>
      <c r="M101" s="10"/>
    </row>
    <row r="102" spans="1:13">
      <c r="A102" s="5" t="s">
        <v>175</v>
      </c>
      <c r="B102" s="12" t="s">
        <v>176</v>
      </c>
      <c r="C102" s="5">
        <v>80</v>
      </c>
      <c r="D102" s="6">
        <v>1.2</v>
      </c>
      <c r="E102" s="6">
        <v>2.8</v>
      </c>
      <c r="F102" s="6">
        <v>5.9</v>
      </c>
      <c r="G102" s="6">
        <v>53</v>
      </c>
      <c r="H102" s="6">
        <v>0.05</v>
      </c>
      <c r="I102" s="27">
        <v>0.03</v>
      </c>
      <c r="J102" s="5">
        <v>2.29</v>
      </c>
      <c r="K102" s="6">
        <v>14.31</v>
      </c>
      <c r="L102" s="7">
        <v>14.53</v>
      </c>
      <c r="M102" s="6">
        <v>0.45</v>
      </c>
    </row>
    <row r="103" spans="1:13">
      <c r="A103" s="6" t="s">
        <v>139</v>
      </c>
      <c r="B103" s="116" t="s">
        <v>140</v>
      </c>
      <c r="C103" s="7" t="s">
        <v>32</v>
      </c>
      <c r="D103" s="6">
        <v>2.1</v>
      </c>
      <c r="E103" s="7">
        <v>5.2</v>
      </c>
      <c r="F103" s="6">
        <v>15.4</v>
      </c>
      <c r="G103" s="7">
        <v>119</v>
      </c>
      <c r="H103" s="6">
        <v>0.08</v>
      </c>
      <c r="I103" s="27">
        <v>0.05</v>
      </c>
      <c r="J103" s="7">
        <v>6.7</v>
      </c>
      <c r="K103" s="6">
        <v>15.05</v>
      </c>
      <c r="L103" s="7">
        <v>22.5</v>
      </c>
      <c r="M103" s="6">
        <v>0.84</v>
      </c>
    </row>
    <row r="104" spans="1:13">
      <c r="A104" s="74"/>
      <c r="B104" s="63" t="s">
        <v>77</v>
      </c>
      <c r="C104" s="16"/>
      <c r="D104" s="15"/>
      <c r="E104" s="16"/>
      <c r="F104" s="15"/>
      <c r="G104" s="16"/>
      <c r="H104" s="15"/>
      <c r="I104" s="28"/>
      <c r="J104" s="16"/>
      <c r="K104" s="15"/>
      <c r="L104" s="16"/>
      <c r="M104" s="15"/>
    </row>
    <row r="105" spans="1:13" ht="23.25">
      <c r="A105" s="117" t="s">
        <v>92</v>
      </c>
      <c r="B105" s="118" t="s">
        <v>93</v>
      </c>
      <c r="C105" s="119" t="s">
        <v>141</v>
      </c>
      <c r="D105" s="119">
        <v>25.4</v>
      </c>
      <c r="E105" s="120">
        <v>25.8</v>
      </c>
      <c r="F105" s="119">
        <v>23</v>
      </c>
      <c r="G105" s="120">
        <v>429</v>
      </c>
      <c r="H105" s="118">
        <v>0.19</v>
      </c>
      <c r="I105" s="118">
        <v>0.23</v>
      </c>
      <c r="J105" s="119">
        <v>10.65</v>
      </c>
      <c r="K105" s="119">
        <v>29.97</v>
      </c>
      <c r="L105" s="119">
        <v>61.07</v>
      </c>
      <c r="M105" s="121">
        <v>4.6500000000000004</v>
      </c>
    </row>
    <row r="106" spans="1:13">
      <c r="A106" s="12" t="s">
        <v>142</v>
      </c>
      <c r="B106" s="93" t="s">
        <v>143</v>
      </c>
      <c r="C106" s="9">
        <v>200</v>
      </c>
      <c r="D106" s="12">
        <v>1.3</v>
      </c>
      <c r="E106" s="12">
        <v>0.1</v>
      </c>
      <c r="F106" s="12">
        <v>32.4</v>
      </c>
      <c r="G106" s="9">
        <v>130</v>
      </c>
      <c r="H106" s="12">
        <v>0.02</v>
      </c>
      <c r="I106" s="28">
        <v>0.05</v>
      </c>
      <c r="J106" s="9">
        <v>0.4</v>
      </c>
      <c r="K106" s="12">
        <v>39.4</v>
      </c>
      <c r="L106" s="9">
        <v>24.94</v>
      </c>
      <c r="M106" s="12">
        <v>0.84</v>
      </c>
    </row>
    <row r="107" spans="1:13">
      <c r="A107" s="85"/>
      <c r="B107" s="33" t="s">
        <v>40</v>
      </c>
      <c r="C107" s="37">
        <v>50</v>
      </c>
      <c r="D107" s="36">
        <v>3.8</v>
      </c>
      <c r="E107" s="35">
        <v>0.4</v>
      </c>
      <c r="F107" s="36">
        <v>24.6</v>
      </c>
      <c r="G107" s="35">
        <v>117.55743</v>
      </c>
      <c r="H107" s="36">
        <v>0.06</v>
      </c>
      <c r="I107" s="35">
        <v>0.01</v>
      </c>
      <c r="J107" s="36">
        <v>0</v>
      </c>
      <c r="K107" s="35">
        <v>10</v>
      </c>
      <c r="L107" s="36">
        <v>7</v>
      </c>
      <c r="M107" s="37">
        <v>0.56999999999999995</v>
      </c>
    </row>
    <row r="108" spans="1:13">
      <c r="A108" s="65"/>
      <c r="B108" s="39" t="s">
        <v>41</v>
      </c>
      <c r="C108" s="44">
        <v>40</v>
      </c>
      <c r="D108" s="43">
        <v>2.64</v>
      </c>
      <c r="E108" s="44">
        <v>0.48</v>
      </c>
      <c r="F108" s="43">
        <v>13.704000000000001</v>
      </c>
      <c r="G108" s="43">
        <v>66.16</v>
      </c>
      <c r="H108" s="43">
        <v>0.08</v>
      </c>
      <c r="I108" s="44">
        <v>0.03</v>
      </c>
      <c r="J108" s="43">
        <v>0</v>
      </c>
      <c r="K108" s="44">
        <v>14</v>
      </c>
      <c r="L108" s="43">
        <v>18.8</v>
      </c>
      <c r="M108" s="45">
        <v>1.6</v>
      </c>
    </row>
    <row r="109" spans="1:13">
      <c r="A109" s="21"/>
      <c r="B109" s="31" t="s">
        <v>147</v>
      </c>
      <c r="C109" s="32">
        <v>150</v>
      </c>
      <c r="D109" s="31">
        <v>0.6</v>
      </c>
      <c r="E109" s="32">
        <v>0.6</v>
      </c>
      <c r="F109" s="31">
        <v>14.7</v>
      </c>
      <c r="G109" s="32">
        <v>71</v>
      </c>
      <c r="H109" s="31">
        <v>0.05</v>
      </c>
      <c r="I109" s="32">
        <v>0.03</v>
      </c>
      <c r="J109" s="31">
        <v>15</v>
      </c>
      <c r="K109" s="32">
        <v>24</v>
      </c>
      <c r="L109" s="31">
        <v>13.5</v>
      </c>
      <c r="M109" s="33">
        <v>3.3</v>
      </c>
    </row>
    <row r="110" spans="1:13">
      <c r="A110" s="21"/>
      <c r="B110" s="26" t="s">
        <v>138</v>
      </c>
      <c r="C110" s="124"/>
      <c r="D110" s="12">
        <f>SUM(D102:D109)</f>
        <v>37.04</v>
      </c>
      <c r="E110" s="12">
        <f t="shared" ref="E110:M110" si="8">SUM(E102:E109)</f>
        <v>35.379999999999995</v>
      </c>
      <c r="F110" s="12">
        <f t="shared" si="8"/>
        <v>129.70399999999998</v>
      </c>
      <c r="G110" s="12">
        <f t="shared" si="8"/>
        <v>985.71742999999992</v>
      </c>
      <c r="H110" s="12">
        <f t="shared" si="8"/>
        <v>0.53</v>
      </c>
      <c r="I110" s="12">
        <f t="shared" si="8"/>
        <v>0.43000000000000005</v>
      </c>
      <c r="J110" s="12">
        <f t="shared" si="8"/>
        <v>35.04</v>
      </c>
      <c r="K110" s="12">
        <f t="shared" si="8"/>
        <v>146.72999999999999</v>
      </c>
      <c r="L110" s="12">
        <f t="shared" si="8"/>
        <v>162.34</v>
      </c>
      <c r="M110" s="12">
        <f t="shared" si="8"/>
        <v>12.25</v>
      </c>
    </row>
    <row r="111" spans="1:13">
      <c r="A111" s="38"/>
      <c r="B111" s="147" t="s">
        <v>174</v>
      </c>
      <c r="M111" s="77"/>
    </row>
    <row r="112" spans="1:13">
      <c r="A112" s="6" t="s">
        <v>9</v>
      </c>
      <c r="B112" s="62" t="s">
        <v>10</v>
      </c>
      <c r="C112" s="7" t="s">
        <v>11</v>
      </c>
      <c r="D112" s="8"/>
      <c r="E112" s="9" t="s">
        <v>12</v>
      </c>
      <c r="F112" s="10"/>
      <c r="G112" s="7" t="s">
        <v>13</v>
      </c>
      <c r="H112" s="5" t="s">
        <v>14</v>
      </c>
      <c r="I112" s="9"/>
      <c r="J112" s="11"/>
      <c r="K112" s="12"/>
      <c r="L112" s="8" t="s">
        <v>15</v>
      </c>
      <c r="M112" s="13"/>
    </row>
    <row r="113" spans="1:13">
      <c r="A113" s="76"/>
      <c r="B113" s="63" t="s">
        <v>16</v>
      </c>
      <c r="C113" s="16" t="s">
        <v>17</v>
      </c>
      <c r="D113" s="15" t="s">
        <v>18</v>
      </c>
      <c r="E113" s="16" t="s">
        <v>19</v>
      </c>
      <c r="F113" s="15" t="s">
        <v>20</v>
      </c>
      <c r="G113" s="15" t="s">
        <v>21</v>
      </c>
      <c r="H113" s="12" t="s">
        <v>22</v>
      </c>
      <c r="I113" s="17" t="s">
        <v>23</v>
      </c>
      <c r="J113" s="6" t="s">
        <v>24</v>
      </c>
      <c r="K113" s="12" t="s">
        <v>25</v>
      </c>
      <c r="L113" s="18" t="s">
        <v>26</v>
      </c>
      <c r="M113" s="149" t="s">
        <v>27</v>
      </c>
    </row>
    <row r="114" spans="1:13">
      <c r="A114" s="12">
        <v>1</v>
      </c>
      <c r="B114" s="10">
        <v>2</v>
      </c>
      <c r="C114" s="9">
        <v>3</v>
      </c>
      <c r="D114" s="12">
        <v>4</v>
      </c>
      <c r="E114" s="9">
        <v>5</v>
      </c>
      <c r="F114" s="12">
        <v>6</v>
      </c>
      <c r="G114" s="9">
        <v>7</v>
      </c>
      <c r="H114" s="12">
        <v>8</v>
      </c>
      <c r="I114" s="20">
        <v>9</v>
      </c>
      <c r="J114" s="12">
        <v>10</v>
      </c>
      <c r="K114" s="12">
        <v>11</v>
      </c>
      <c r="L114" s="9">
        <v>12</v>
      </c>
      <c r="M114" s="12">
        <v>13</v>
      </c>
    </row>
    <row r="115" spans="1:13">
      <c r="A115" s="65"/>
      <c r="B115" s="26" t="s">
        <v>165</v>
      </c>
      <c r="C115" s="9"/>
      <c r="D115" s="9"/>
      <c r="E115" s="9"/>
      <c r="F115" s="9"/>
      <c r="G115" s="9"/>
      <c r="H115" s="9"/>
      <c r="I115" s="11"/>
      <c r="J115" s="9"/>
      <c r="K115" s="9"/>
      <c r="L115" s="9"/>
      <c r="M115" s="12"/>
    </row>
    <row r="116" spans="1:13">
      <c r="A116" s="12" t="s">
        <v>155</v>
      </c>
      <c r="B116" s="10" t="s">
        <v>156</v>
      </c>
      <c r="C116" s="9" t="s">
        <v>49</v>
      </c>
      <c r="D116" s="12">
        <v>7.2</v>
      </c>
      <c r="E116" s="12">
        <v>7.2</v>
      </c>
      <c r="F116" s="12">
        <v>36.799999999999997</v>
      </c>
      <c r="G116" s="12">
        <v>242</v>
      </c>
      <c r="H116" s="10">
        <v>0.14000000000000001</v>
      </c>
      <c r="I116" s="56">
        <v>0.16</v>
      </c>
      <c r="J116" s="48">
        <v>0.44</v>
      </c>
      <c r="K116" s="12">
        <v>116.39</v>
      </c>
      <c r="L116" s="8">
        <v>36.4</v>
      </c>
      <c r="M116" s="12">
        <v>2.11</v>
      </c>
    </row>
    <row r="117" spans="1:13">
      <c r="A117" s="60" t="s">
        <v>157</v>
      </c>
      <c r="B117" s="125" t="s">
        <v>158</v>
      </c>
      <c r="C117" s="40">
        <v>100</v>
      </c>
      <c r="D117" s="41">
        <v>7.8</v>
      </c>
      <c r="E117" s="39">
        <v>5.8</v>
      </c>
      <c r="F117" s="39">
        <v>21</v>
      </c>
      <c r="G117" s="39">
        <v>291</v>
      </c>
      <c r="H117" s="39">
        <v>0.09</v>
      </c>
      <c r="I117" s="41">
        <v>0.04</v>
      </c>
      <c r="J117" s="39">
        <v>0.04</v>
      </c>
      <c r="K117" s="39">
        <v>23.69</v>
      </c>
      <c r="L117" s="40">
        <v>11.1</v>
      </c>
      <c r="M117" s="39">
        <v>0.84</v>
      </c>
    </row>
    <row r="118" spans="1:13">
      <c r="A118" s="12" t="s">
        <v>72</v>
      </c>
      <c r="B118" s="49" t="s">
        <v>73</v>
      </c>
      <c r="C118" s="84">
        <v>200</v>
      </c>
      <c r="D118" s="15">
        <v>0.1</v>
      </c>
      <c r="E118" s="15">
        <v>0</v>
      </c>
      <c r="F118" s="12">
        <v>9.1</v>
      </c>
      <c r="G118" s="12">
        <v>35</v>
      </c>
      <c r="H118" s="10">
        <v>0</v>
      </c>
      <c r="I118" s="55">
        <v>0</v>
      </c>
      <c r="J118" s="49">
        <v>0</v>
      </c>
      <c r="K118" s="15">
        <v>0.26</v>
      </c>
      <c r="L118" s="14">
        <v>0</v>
      </c>
      <c r="M118" s="48">
        <v>0.03</v>
      </c>
    </row>
    <row r="119" spans="1:13">
      <c r="A119" s="85"/>
      <c r="B119" s="33" t="s">
        <v>40</v>
      </c>
      <c r="C119" s="32">
        <v>50</v>
      </c>
      <c r="D119" s="31">
        <v>3.8</v>
      </c>
      <c r="E119" s="32">
        <v>0.4</v>
      </c>
      <c r="F119" s="31">
        <v>24.6</v>
      </c>
      <c r="G119" s="32">
        <v>117.55743</v>
      </c>
      <c r="H119" s="31">
        <v>0.06</v>
      </c>
      <c r="I119" s="32">
        <v>0.01</v>
      </c>
      <c r="J119" s="31">
        <v>0</v>
      </c>
      <c r="K119" s="32">
        <v>10</v>
      </c>
      <c r="L119" s="46">
        <v>7</v>
      </c>
      <c r="M119" s="31">
        <v>0.56999999999999995</v>
      </c>
    </row>
    <row r="120" spans="1:13">
      <c r="A120" s="65"/>
      <c r="B120" s="36" t="s">
        <v>74</v>
      </c>
      <c r="C120" s="32">
        <v>100</v>
      </c>
      <c r="D120" s="31">
        <v>2.5</v>
      </c>
      <c r="E120" s="32">
        <v>1.2</v>
      </c>
      <c r="F120" s="31">
        <v>7.6</v>
      </c>
      <c r="G120" s="32">
        <v>51.2</v>
      </c>
      <c r="H120" s="31">
        <v>0.03</v>
      </c>
      <c r="I120" s="32">
        <v>0.15</v>
      </c>
      <c r="J120" s="31">
        <v>0.6</v>
      </c>
      <c r="K120" s="32">
        <v>124</v>
      </c>
      <c r="L120" s="46">
        <v>0</v>
      </c>
      <c r="M120" s="31">
        <v>0.1</v>
      </c>
    </row>
    <row r="121" spans="1:13">
      <c r="A121" s="21"/>
      <c r="B121" s="26" t="s">
        <v>138</v>
      </c>
      <c r="C121" s="26"/>
      <c r="D121" s="12">
        <f t="shared" ref="D121:M121" si="9">SUM(D116:D120)</f>
        <v>21.4</v>
      </c>
      <c r="E121" s="12">
        <f t="shared" si="9"/>
        <v>14.6</v>
      </c>
      <c r="F121" s="12">
        <f t="shared" si="9"/>
        <v>99.1</v>
      </c>
      <c r="G121" s="9">
        <f t="shared" si="9"/>
        <v>736.75743</v>
      </c>
      <c r="H121" s="12">
        <f t="shared" si="9"/>
        <v>0.32000000000000006</v>
      </c>
      <c r="I121" s="11">
        <f t="shared" si="9"/>
        <v>0.36</v>
      </c>
      <c r="J121" s="12">
        <f t="shared" si="9"/>
        <v>1.08</v>
      </c>
      <c r="K121" s="10">
        <f t="shared" si="9"/>
        <v>274.34000000000003</v>
      </c>
      <c r="L121" s="8">
        <f t="shared" si="9"/>
        <v>54.5</v>
      </c>
      <c r="M121" s="12">
        <f t="shared" si="9"/>
        <v>3.6499999999999995</v>
      </c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8"/>
  <sheetViews>
    <sheetView tabSelected="1" workbookViewId="0">
      <selection activeCell="A33" sqref="A33:M33"/>
    </sheetView>
  </sheetViews>
  <sheetFormatPr defaultRowHeight="15"/>
  <cols>
    <col min="2" max="2" width="23.28515625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59" t="s">
        <v>164</v>
      </c>
      <c r="I2" s="159"/>
      <c r="J2" s="159"/>
      <c r="K2" s="159"/>
      <c r="L2" s="159"/>
    </row>
    <row r="3" spans="1:13" ht="15.75">
      <c r="A3" s="4" t="s">
        <v>3</v>
      </c>
      <c r="B3" s="2"/>
      <c r="C3" s="2"/>
      <c r="D3" s="2"/>
      <c r="H3" s="159" t="s">
        <v>4</v>
      </c>
      <c r="I3" s="159"/>
      <c r="J3" s="159"/>
      <c r="K3" s="159"/>
      <c r="L3" s="159"/>
    </row>
    <row r="4" spans="1:13" ht="15.75">
      <c r="A4" s="4" t="s">
        <v>5</v>
      </c>
      <c r="B4" s="2"/>
      <c r="C4" s="2"/>
      <c r="D4" s="2"/>
      <c r="H4" s="159"/>
      <c r="I4" s="159"/>
      <c r="J4" s="159"/>
      <c r="K4" s="159"/>
      <c r="L4" s="159"/>
    </row>
    <row r="5" spans="1:13" ht="15.75">
      <c r="A5" s="4" t="s">
        <v>6</v>
      </c>
      <c r="B5" s="2" t="s">
        <v>7</v>
      </c>
      <c r="C5" s="2"/>
      <c r="D5" s="2"/>
      <c r="H5" s="159" t="s">
        <v>8</v>
      </c>
      <c r="I5" s="159"/>
      <c r="J5" s="159"/>
      <c r="K5" s="159"/>
      <c r="L5" s="159"/>
    </row>
    <row r="6" spans="1:13" ht="48" customHeight="1">
      <c r="A6" s="160" t="s">
        <v>187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3">
      <c r="A7" s="5" t="s">
        <v>9</v>
      </c>
      <c r="B7" s="6" t="s">
        <v>10</v>
      </c>
      <c r="C7" s="7" t="s">
        <v>11</v>
      </c>
      <c r="D7" s="8"/>
      <c r="E7" s="9" t="s">
        <v>12</v>
      </c>
      <c r="F7" s="10"/>
      <c r="G7" s="7" t="s">
        <v>13</v>
      </c>
      <c r="H7" s="5" t="s">
        <v>14</v>
      </c>
      <c r="I7" s="9"/>
      <c r="J7" s="11"/>
      <c r="K7" s="12"/>
      <c r="L7" s="8" t="s">
        <v>15</v>
      </c>
      <c r="M7" s="13"/>
    </row>
    <row r="8" spans="1:13">
      <c r="A8" s="14"/>
      <c r="B8" s="15" t="s">
        <v>16</v>
      </c>
      <c r="C8" s="16" t="s">
        <v>17</v>
      </c>
      <c r="D8" s="15" t="s">
        <v>18</v>
      </c>
      <c r="E8" s="16" t="s">
        <v>19</v>
      </c>
      <c r="F8" s="15" t="s">
        <v>20</v>
      </c>
      <c r="G8" s="15" t="s">
        <v>21</v>
      </c>
      <c r="H8" s="12" t="s">
        <v>22</v>
      </c>
      <c r="I8" s="17" t="s">
        <v>23</v>
      </c>
      <c r="J8" s="6" t="s">
        <v>24</v>
      </c>
      <c r="K8" s="12" t="s">
        <v>25</v>
      </c>
      <c r="L8" s="18" t="s">
        <v>26</v>
      </c>
      <c r="M8" s="19" t="s">
        <v>27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28</v>
      </c>
      <c r="C10" s="23"/>
      <c r="M10" s="24"/>
    </row>
    <row r="11" spans="1:13">
      <c r="A11" s="25"/>
      <c r="B11" s="26" t="s">
        <v>165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 t="s">
        <v>175</v>
      </c>
      <c r="B12" s="12" t="s">
        <v>176</v>
      </c>
      <c r="C12" s="5">
        <v>80</v>
      </c>
      <c r="D12" s="6">
        <v>1.2</v>
      </c>
      <c r="E12" s="6">
        <v>2.8</v>
      </c>
      <c r="F12" s="6">
        <v>5.9</v>
      </c>
      <c r="G12" s="6">
        <v>53</v>
      </c>
      <c r="H12" s="6">
        <v>0.05</v>
      </c>
      <c r="I12" s="27">
        <v>0.03</v>
      </c>
      <c r="J12" s="5">
        <v>2.29</v>
      </c>
      <c r="K12" s="6">
        <v>14.31</v>
      </c>
      <c r="L12" s="7">
        <v>14.53</v>
      </c>
      <c r="M12" s="6">
        <v>0.45</v>
      </c>
    </row>
    <row r="13" spans="1:13">
      <c r="A13" s="8" t="s">
        <v>47</v>
      </c>
      <c r="B13" s="12" t="s">
        <v>48</v>
      </c>
      <c r="C13" s="9" t="s">
        <v>49</v>
      </c>
      <c r="D13" s="12">
        <v>6.6</v>
      </c>
      <c r="E13" s="12">
        <v>4.7</v>
      </c>
      <c r="F13" s="12">
        <v>39.4</v>
      </c>
      <c r="G13" s="12">
        <v>230</v>
      </c>
      <c r="H13" s="12">
        <v>7.0000000000000007E-2</v>
      </c>
      <c r="I13" s="11">
        <v>0.02</v>
      </c>
      <c r="J13" s="12">
        <v>0</v>
      </c>
      <c r="K13" s="10">
        <v>11.31</v>
      </c>
      <c r="L13" s="12">
        <v>9.07</v>
      </c>
      <c r="M13" s="12">
        <v>0.92</v>
      </c>
    </row>
    <row r="14" spans="1:13">
      <c r="A14" s="52" t="s">
        <v>50</v>
      </c>
      <c r="B14" s="12" t="s">
        <v>51</v>
      </c>
      <c r="C14" s="53" t="s">
        <v>52</v>
      </c>
      <c r="D14" s="54">
        <v>1.4</v>
      </c>
      <c r="E14" s="54">
        <v>1.4</v>
      </c>
      <c r="F14" s="54">
        <v>11.2</v>
      </c>
      <c r="G14" s="54">
        <v>61</v>
      </c>
      <c r="H14" s="54">
        <v>0.01</v>
      </c>
      <c r="I14" s="54">
        <v>2.06</v>
      </c>
      <c r="J14" s="54">
        <v>0.26</v>
      </c>
      <c r="K14" s="54">
        <v>53.06</v>
      </c>
      <c r="L14" s="54">
        <v>6.09</v>
      </c>
      <c r="M14" s="54">
        <v>7.0000000000000007E-2</v>
      </c>
    </row>
    <row r="15" spans="1:13">
      <c r="A15" s="12"/>
      <c r="B15" s="33" t="s">
        <v>40</v>
      </c>
      <c r="C15" s="32">
        <v>50</v>
      </c>
      <c r="D15" s="31">
        <v>3.8</v>
      </c>
      <c r="E15" s="32">
        <v>0.4</v>
      </c>
      <c r="F15" s="31">
        <v>24.6</v>
      </c>
      <c r="G15" s="32">
        <v>117.55743</v>
      </c>
      <c r="H15" s="31">
        <v>0.06</v>
      </c>
      <c r="I15" s="32">
        <v>0.01</v>
      </c>
      <c r="J15" s="31">
        <v>0</v>
      </c>
      <c r="K15" s="32">
        <v>10</v>
      </c>
      <c r="L15" s="31">
        <v>7</v>
      </c>
      <c r="M15" s="33">
        <v>0.56999999999999995</v>
      </c>
    </row>
    <row r="16" spans="1:13">
      <c r="A16" s="21"/>
      <c r="B16" s="26" t="s">
        <v>138</v>
      </c>
      <c r="C16" s="10"/>
      <c r="D16" s="12" t="e">
        <f>D12+#REF!+D13+D14+D15</f>
        <v>#REF!</v>
      </c>
      <c r="E16" s="12">
        <f>SUM(E12:E15)</f>
        <v>9.3000000000000007</v>
      </c>
      <c r="F16" s="12">
        <f t="shared" ref="F16:L16" si="0">SUM(F12:F15)</f>
        <v>81.099999999999994</v>
      </c>
      <c r="G16" s="9">
        <f>SUM(G12:G15)</f>
        <v>461.55743000000001</v>
      </c>
      <c r="H16" s="12">
        <f t="shared" si="0"/>
        <v>0.19</v>
      </c>
      <c r="I16" s="11">
        <f t="shared" si="0"/>
        <v>2.1199999999999997</v>
      </c>
      <c r="J16" s="12">
        <f t="shared" si="0"/>
        <v>2.5499999999999998</v>
      </c>
      <c r="K16" s="10">
        <f t="shared" si="0"/>
        <v>88.68</v>
      </c>
      <c r="L16" s="12">
        <f t="shared" si="0"/>
        <v>36.69</v>
      </c>
      <c r="M16" s="12">
        <f>SUM(M12:M15)</f>
        <v>2.0100000000000002</v>
      </c>
    </row>
    <row r="17" spans="1:13">
      <c r="A17" s="21"/>
      <c r="B17" s="145" t="s">
        <v>166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3">
      <c r="A18" s="5" t="s">
        <v>9</v>
      </c>
      <c r="B18" s="6" t="s">
        <v>10</v>
      </c>
      <c r="C18" s="7" t="s">
        <v>11</v>
      </c>
      <c r="D18" s="8"/>
      <c r="E18" s="9" t="s">
        <v>12</v>
      </c>
      <c r="F18" s="10"/>
      <c r="G18" s="7" t="s">
        <v>13</v>
      </c>
      <c r="H18" s="5" t="s">
        <v>14</v>
      </c>
      <c r="I18" s="9"/>
      <c r="J18" s="11"/>
      <c r="K18" s="12"/>
      <c r="L18" s="8" t="s">
        <v>15</v>
      </c>
      <c r="M18" s="13"/>
    </row>
    <row r="19" spans="1:13">
      <c r="A19" s="14"/>
      <c r="B19" s="15" t="s">
        <v>16</v>
      </c>
      <c r="C19" s="16" t="s">
        <v>17</v>
      </c>
      <c r="D19" s="15" t="s">
        <v>18</v>
      </c>
      <c r="E19" s="16" t="s">
        <v>19</v>
      </c>
      <c r="F19" s="15" t="s">
        <v>20</v>
      </c>
      <c r="G19" s="15" t="s">
        <v>21</v>
      </c>
      <c r="H19" s="12" t="s">
        <v>22</v>
      </c>
      <c r="I19" s="17" t="s">
        <v>23</v>
      </c>
      <c r="J19" s="6" t="s">
        <v>24</v>
      </c>
      <c r="K19" s="12" t="s">
        <v>25</v>
      </c>
      <c r="L19" s="18" t="s">
        <v>26</v>
      </c>
      <c r="M19" s="19" t="s">
        <v>27</v>
      </c>
    </row>
    <row r="20" spans="1:13">
      <c r="A20" s="8">
        <v>1</v>
      </c>
      <c r="B20" s="12">
        <v>2</v>
      </c>
      <c r="C20" s="9">
        <v>3</v>
      </c>
      <c r="D20" s="12">
        <v>4</v>
      </c>
      <c r="E20" s="9">
        <v>5</v>
      </c>
      <c r="F20" s="12">
        <v>6</v>
      </c>
      <c r="G20" s="9">
        <v>7</v>
      </c>
      <c r="H20" s="12">
        <v>8</v>
      </c>
      <c r="I20" s="20">
        <v>9</v>
      </c>
      <c r="J20" s="12">
        <v>10</v>
      </c>
      <c r="K20" s="12">
        <v>11</v>
      </c>
      <c r="L20" s="9">
        <v>12</v>
      </c>
      <c r="M20" s="12">
        <v>13</v>
      </c>
    </row>
    <row r="21" spans="1:13">
      <c r="A21" s="21"/>
      <c r="B21" s="26" t="s">
        <v>165</v>
      </c>
      <c r="C21" s="9"/>
      <c r="D21" s="9"/>
      <c r="E21" s="9"/>
      <c r="F21" s="9"/>
      <c r="G21" s="9"/>
      <c r="H21" s="9"/>
      <c r="I21" s="11"/>
      <c r="J21" s="9"/>
      <c r="K21" s="9"/>
      <c r="L21" s="9"/>
      <c r="M21" s="10"/>
    </row>
    <row r="22" spans="1:13">
      <c r="A22" s="8" t="s">
        <v>54</v>
      </c>
      <c r="B22" s="12" t="s">
        <v>55</v>
      </c>
      <c r="C22" s="8">
        <v>80</v>
      </c>
      <c r="D22" s="12">
        <v>1</v>
      </c>
      <c r="E22" s="12">
        <v>1.9</v>
      </c>
      <c r="F22" s="12">
        <v>5.7</v>
      </c>
      <c r="G22" s="12">
        <v>44</v>
      </c>
      <c r="H22" s="55">
        <v>0.03</v>
      </c>
      <c r="I22" s="55">
        <v>0.02</v>
      </c>
      <c r="J22" s="55">
        <v>4.1399999999999997</v>
      </c>
      <c r="K22" s="55">
        <v>18.59</v>
      </c>
      <c r="L22" s="55">
        <v>12.93</v>
      </c>
      <c r="M22" s="56">
        <v>0.54</v>
      </c>
    </row>
    <row r="23" spans="1:13">
      <c r="A23" s="5" t="s">
        <v>62</v>
      </c>
      <c r="B23" s="6" t="s">
        <v>185</v>
      </c>
      <c r="C23" s="7" t="s">
        <v>49</v>
      </c>
      <c r="D23" s="6">
        <v>7.8</v>
      </c>
      <c r="E23" s="6">
        <v>6.3</v>
      </c>
      <c r="F23" s="6">
        <v>43.6</v>
      </c>
      <c r="G23" s="7">
        <v>266</v>
      </c>
      <c r="H23" s="6">
        <v>0.25</v>
      </c>
      <c r="I23" s="58">
        <v>0.03</v>
      </c>
      <c r="J23" s="6">
        <v>0</v>
      </c>
      <c r="K23" s="6">
        <v>18.68</v>
      </c>
      <c r="L23" s="7">
        <v>54.48</v>
      </c>
      <c r="M23" s="6">
        <v>1.82</v>
      </c>
    </row>
    <row r="24" spans="1:13">
      <c r="A24" s="8" t="s">
        <v>72</v>
      </c>
      <c r="B24" s="12" t="s">
        <v>73</v>
      </c>
      <c r="C24" s="9">
        <v>200</v>
      </c>
      <c r="D24" s="12">
        <v>0.1</v>
      </c>
      <c r="E24" s="12">
        <v>0</v>
      </c>
      <c r="F24" s="12">
        <v>9.1</v>
      </c>
      <c r="G24" s="12">
        <v>35</v>
      </c>
      <c r="H24" s="12">
        <v>0</v>
      </c>
      <c r="I24" s="55">
        <v>0</v>
      </c>
      <c r="J24" s="10">
        <v>0</v>
      </c>
      <c r="K24" s="12">
        <v>0.26</v>
      </c>
      <c r="L24" s="12">
        <v>0</v>
      </c>
      <c r="M24" s="12">
        <v>0.03</v>
      </c>
    </row>
    <row r="25" spans="1:13">
      <c r="A25" s="64"/>
      <c r="B25" s="33" t="s">
        <v>40</v>
      </c>
      <c r="C25" s="32">
        <v>50</v>
      </c>
      <c r="D25" s="31">
        <v>3.8</v>
      </c>
      <c r="E25" s="32">
        <v>0.4</v>
      </c>
      <c r="F25" s="31">
        <v>24.6</v>
      </c>
      <c r="G25" s="32">
        <v>117.55743</v>
      </c>
      <c r="H25" s="31">
        <v>0.06</v>
      </c>
      <c r="I25" s="32">
        <v>0.01</v>
      </c>
      <c r="J25" s="31">
        <v>0</v>
      </c>
      <c r="K25" s="32">
        <v>10</v>
      </c>
      <c r="L25" s="31">
        <v>7</v>
      </c>
      <c r="M25" s="33">
        <v>0.56999999999999995</v>
      </c>
    </row>
    <row r="26" spans="1:13">
      <c r="A26" s="42"/>
      <c r="B26" s="39" t="s">
        <v>41</v>
      </c>
      <c r="C26" s="44">
        <v>40</v>
      </c>
      <c r="D26" s="43">
        <v>2.64</v>
      </c>
      <c r="E26" s="44">
        <v>0.48</v>
      </c>
      <c r="F26" s="43">
        <v>13.704000000000001</v>
      </c>
      <c r="G26" s="44">
        <v>66.16</v>
      </c>
      <c r="H26" s="43">
        <v>0.08</v>
      </c>
      <c r="I26" s="44">
        <v>0.03</v>
      </c>
      <c r="J26" s="43">
        <v>0</v>
      </c>
      <c r="K26" s="44">
        <v>14</v>
      </c>
      <c r="L26" s="43">
        <v>18.8</v>
      </c>
      <c r="M26" s="45">
        <v>1.6</v>
      </c>
    </row>
    <row r="27" spans="1:13">
      <c r="A27" s="21"/>
      <c r="B27" s="26" t="s">
        <v>138</v>
      </c>
      <c r="C27" s="26"/>
      <c r="D27" s="12">
        <f t="shared" ref="D27:M27" si="1">SUM(D22:D26)</f>
        <v>15.34</v>
      </c>
      <c r="E27" s="12">
        <f t="shared" si="1"/>
        <v>9.08</v>
      </c>
      <c r="F27" s="12">
        <f t="shared" si="1"/>
        <v>96.704000000000008</v>
      </c>
      <c r="G27" s="9">
        <f t="shared" si="1"/>
        <v>528.71743000000004</v>
      </c>
      <c r="H27" s="12">
        <f t="shared" si="1"/>
        <v>0.42000000000000004</v>
      </c>
      <c r="I27" s="11">
        <f t="shared" si="1"/>
        <v>0.09</v>
      </c>
      <c r="J27" s="12">
        <f t="shared" si="1"/>
        <v>4.1399999999999997</v>
      </c>
      <c r="K27" s="10">
        <f t="shared" si="1"/>
        <v>61.529999999999994</v>
      </c>
      <c r="L27" s="12">
        <f t="shared" si="1"/>
        <v>93.21</v>
      </c>
      <c r="M27" s="12">
        <f t="shared" si="1"/>
        <v>4.5600000000000005</v>
      </c>
    </row>
    <row r="28" spans="1:13">
      <c r="A28" s="25"/>
      <c r="B28" s="147" t="s">
        <v>167</v>
      </c>
      <c r="M28" s="77"/>
    </row>
    <row r="29" spans="1:13">
      <c r="A29" s="5" t="s">
        <v>9</v>
      </c>
      <c r="B29" s="6" t="s">
        <v>10</v>
      </c>
      <c r="C29" s="7" t="s">
        <v>11</v>
      </c>
      <c r="D29" s="8"/>
      <c r="E29" s="9" t="s">
        <v>12</v>
      </c>
      <c r="F29" s="10"/>
      <c r="G29" s="7" t="s">
        <v>13</v>
      </c>
      <c r="H29" s="5" t="s">
        <v>14</v>
      </c>
      <c r="I29" s="9"/>
      <c r="J29" s="11"/>
      <c r="K29" s="12"/>
      <c r="L29" s="8" t="s">
        <v>15</v>
      </c>
      <c r="M29" s="13"/>
    </row>
    <row r="30" spans="1:13">
      <c r="A30" s="14"/>
      <c r="B30" s="15" t="s">
        <v>16</v>
      </c>
      <c r="C30" s="16" t="s">
        <v>17</v>
      </c>
      <c r="D30" s="15" t="s">
        <v>18</v>
      </c>
      <c r="E30" s="16" t="s">
        <v>19</v>
      </c>
      <c r="F30" s="15" t="s">
        <v>20</v>
      </c>
      <c r="G30" s="15" t="s">
        <v>21</v>
      </c>
      <c r="H30" s="12" t="s">
        <v>22</v>
      </c>
      <c r="I30" s="17" t="s">
        <v>23</v>
      </c>
      <c r="J30" s="6" t="s">
        <v>24</v>
      </c>
      <c r="K30" s="12" t="s">
        <v>25</v>
      </c>
      <c r="L30" s="18" t="s">
        <v>26</v>
      </c>
      <c r="M30" s="19" t="s">
        <v>27</v>
      </c>
    </row>
    <row r="31" spans="1:13">
      <c r="A31" s="8">
        <v>1</v>
      </c>
      <c r="B31" s="12">
        <v>2</v>
      </c>
      <c r="C31" s="9">
        <v>3</v>
      </c>
      <c r="D31" s="12">
        <v>4</v>
      </c>
      <c r="E31" s="9">
        <v>5</v>
      </c>
      <c r="F31" s="12">
        <v>6</v>
      </c>
      <c r="G31" s="9">
        <v>7</v>
      </c>
      <c r="H31" s="12">
        <v>8</v>
      </c>
      <c r="I31" s="20">
        <v>9</v>
      </c>
      <c r="J31" s="12">
        <v>10</v>
      </c>
      <c r="K31" s="12">
        <v>11</v>
      </c>
      <c r="L31" s="9">
        <v>12</v>
      </c>
      <c r="M31" s="12">
        <v>13</v>
      </c>
    </row>
    <row r="32" spans="1:13">
      <c r="A32" s="25"/>
      <c r="B32" s="26" t="s">
        <v>165</v>
      </c>
      <c r="C32" s="23"/>
      <c r="M32" s="75"/>
    </row>
    <row r="33" spans="1:13">
      <c r="A33" s="66" t="s">
        <v>177</v>
      </c>
      <c r="B33" s="67" t="s">
        <v>178</v>
      </c>
      <c r="C33" s="27">
        <v>80</v>
      </c>
      <c r="D33" s="27">
        <v>1</v>
      </c>
      <c r="E33" s="27">
        <v>4.5999999999999996</v>
      </c>
      <c r="F33" s="27">
        <v>9.6</v>
      </c>
      <c r="G33" s="27">
        <v>82</v>
      </c>
      <c r="H33" s="27">
        <v>0.01</v>
      </c>
      <c r="I33" s="55">
        <v>0.02</v>
      </c>
      <c r="J33" s="27">
        <v>0.52</v>
      </c>
      <c r="K33" s="68">
        <v>19.21</v>
      </c>
      <c r="L33" s="69">
        <v>11.25</v>
      </c>
      <c r="M33" s="27">
        <v>0.72</v>
      </c>
    </row>
    <row r="34" spans="1:13">
      <c r="A34" s="6" t="s">
        <v>85</v>
      </c>
      <c r="B34" s="81" t="s">
        <v>86</v>
      </c>
      <c r="C34" s="7">
        <v>180</v>
      </c>
      <c r="D34" s="6">
        <v>3.7</v>
      </c>
      <c r="E34" s="7">
        <v>5.9</v>
      </c>
      <c r="F34" s="6">
        <v>24</v>
      </c>
      <c r="G34" s="7">
        <v>166</v>
      </c>
      <c r="H34" s="6">
        <v>0.14000000000000001</v>
      </c>
      <c r="I34" s="58">
        <v>0.12</v>
      </c>
      <c r="J34" s="62">
        <v>12.45</v>
      </c>
      <c r="K34" s="6">
        <v>42.72</v>
      </c>
      <c r="L34" s="7">
        <v>34.08</v>
      </c>
      <c r="M34" s="6">
        <v>1.24</v>
      </c>
    </row>
    <row r="35" spans="1:13">
      <c r="A35" s="8" t="s">
        <v>72</v>
      </c>
      <c r="B35" s="12" t="s">
        <v>73</v>
      </c>
      <c r="C35" s="9">
        <v>200</v>
      </c>
      <c r="D35" s="12">
        <v>0.1</v>
      </c>
      <c r="E35" s="12">
        <v>0</v>
      </c>
      <c r="F35" s="12">
        <v>9.1</v>
      </c>
      <c r="G35" s="12">
        <v>35</v>
      </c>
      <c r="H35" s="12">
        <v>0</v>
      </c>
      <c r="I35" s="55">
        <v>0</v>
      </c>
      <c r="J35" s="10">
        <v>0</v>
      </c>
      <c r="K35" s="12">
        <v>0.26</v>
      </c>
      <c r="L35" s="12">
        <v>0</v>
      </c>
      <c r="M35" s="12">
        <v>0.03</v>
      </c>
    </row>
    <row r="36" spans="1:13">
      <c r="A36" s="64"/>
      <c r="B36" s="33" t="s">
        <v>40</v>
      </c>
      <c r="C36" s="32">
        <v>50</v>
      </c>
      <c r="D36" s="31">
        <v>3.8</v>
      </c>
      <c r="E36" s="32">
        <v>0.4</v>
      </c>
      <c r="F36" s="31">
        <v>24.6</v>
      </c>
      <c r="G36" s="32">
        <v>117.55743</v>
      </c>
      <c r="H36" s="31">
        <v>0.06</v>
      </c>
      <c r="I36" s="32">
        <v>0.01</v>
      </c>
      <c r="J36" s="31">
        <v>0</v>
      </c>
      <c r="K36" s="32">
        <v>10</v>
      </c>
      <c r="L36" s="31">
        <v>7</v>
      </c>
      <c r="M36" s="33">
        <v>0.56999999999999995</v>
      </c>
    </row>
    <row r="37" spans="1:13">
      <c r="A37" s="12"/>
      <c r="B37" s="31" t="s">
        <v>188</v>
      </c>
      <c r="C37" s="32">
        <v>100</v>
      </c>
      <c r="D37" s="31">
        <v>0.8</v>
      </c>
      <c r="E37" s="32">
        <v>0.8</v>
      </c>
      <c r="F37" s="31">
        <v>19.600000000000001</v>
      </c>
      <c r="G37" s="32">
        <v>94.6</v>
      </c>
      <c r="H37" s="31">
        <v>0.06</v>
      </c>
      <c r="I37" s="32">
        <v>0.04</v>
      </c>
      <c r="J37" s="31">
        <v>20</v>
      </c>
      <c r="K37" s="32">
        <v>32</v>
      </c>
      <c r="L37" s="31">
        <v>18</v>
      </c>
      <c r="M37" s="33">
        <v>4.4000000000000004</v>
      </c>
    </row>
    <row r="38" spans="1:13">
      <c r="A38" s="21"/>
      <c r="B38" s="26" t="s">
        <v>138</v>
      </c>
      <c r="C38" s="26"/>
      <c r="D38" s="12">
        <f t="shared" ref="D38:M38" si="2">SUM(D33:D37)</f>
        <v>9.4</v>
      </c>
      <c r="E38" s="12">
        <f t="shared" si="2"/>
        <v>11.700000000000001</v>
      </c>
      <c r="F38" s="12">
        <f t="shared" si="2"/>
        <v>86.9</v>
      </c>
      <c r="G38" s="9">
        <f t="shared" si="2"/>
        <v>495.15742999999998</v>
      </c>
      <c r="H38" s="12">
        <f t="shared" si="2"/>
        <v>0.27</v>
      </c>
      <c r="I38" s="11">
        <f t="shared" si="2"/>
        <v>0.19</v>
      </c>
      <c r="J38" s="12">
        <f t="shared" si="2"/>
        <v>32.97</v>
      </c>
      <c r="K38" s="10">
        <f t="shared" si="2"/>
        <v>104.19</v>
      </c>
      <c r="L38" s="12">
        <f t="shared" si="2"/>
        <v>70.33</v>
      </c>
      <c r="M38" s="12">
        <f t="shared" si="2"/>
        <v>6.9600000000000009</v>
      </c>
    </row>
    <row r="39" spans="1:13">
      <c r="A39" s="21"/>
      <c r="B39" s="148" t="s">
        <v>168</v>
      </c>
      <c r="M39" s="77"/>
    </row>
    <row r="40" spans="1:13">
      <c r="A40" s="6" t="s">
        <v>9</v>
      </c>
      <c r="B40" s="62" t="s">
        <v>10</v>
      </c>
      <c r="C40" s="7" t="s">
        <v>11</v>
      </c>
      <c r="D40" s="8"/>
      <c r="E40" s="9" t="s">
        <v>12</v>
      </c>
      <c r="F40" s="10"/>
      <c r="G40" s="7" t="s">
        <v>13</v>
      </c>
      <c r="H40" s="5" t="s">
        <v>14</v>
      </c>
      <c r="I40" s="9"/>
      <c r="J40" s="11"/>
      <c r="K40" s="12"/>
      <c r="L40" s="8" t="s">
        <v>15</v>
      </c>
      <c r="M40" s="13"/>
    </row>
    <row r="41" spans="1:13">
      <c r="A41" s="65"/>
      <c r="B41" s="15" t="s">
        <v>16</v>
      </c>
      <c r="C41" s="16" t="s">
        <v>17</v>
      </c>
      <c r="D41" s="15" t="s">
        <v>18</v>
      </c>
      <c r="E41" s="16" t="s">
        <v>19</v>
      </c>
      <c r="F41" s="15" t="s">
        <v>20</v>
      </c>
      <c r="G41" s="15" t="s">
        <v>21</v>
      </c>
      <c r="H41" s="12" t="s">
        <v>22</v>
      </c>
      <c r="I41" s="17" t="s">
        <v>23</v>
      </c>
      <c r="J41" s="6" t="s">
        <v>24</v>
      </c>
      <c r="K41" s="12" t="s">
        <v>25</v>
      </c>
      <c r="L41" s="18" t="s">
        <v>26</v>
      </c>
      <c r="M41" s="149" t="s">
        <v>27</v>
      </c>
    </row>
    <row r="42" spans="1:13">
      <c r="A42" s="8">
        <v>1</v>
      </c>
      <c r="B42" s="12">
        <v>2</v>
      </c>
      <c r="C42" s="9">
        <v>3</v>
      </c>
      <c r="D42" s="12">
        <v>4</v>
      </c>
      <c r="E42" s="9">
        <v>5</v>
      </c>
      <c r="F42" s="12">
        <v>6</v>
      </c>
      <c r="G42" s="9">
        <v>7</v>
      </c>
      <c r="H42" s="12">
        <v>8</v>
      </c>
      <c r="I42" s="20">
        <v>9</v>
      </c>
      <c r="J42" s="12">
        <v>10</v>
      </c>
      <c r="K42" s="12">
        <v>11</v>
      </c>
      <c r="L42" s="9">
        <v>12</v>
      </c>
      <c r="M42" s="12">
        <v>13</v>
      </c>
    </row>
    <row r="43" spans="1:13">
      <c r="A43" s="21"/>
      <c r="B43" s="26" t="s">
        <v>165</v>
      </c>
      <c r="C43" s="9"/>
      <c r="D43" s="9"/>
      <c r="E43" s="9"/>
      <c r="F43" s="9"/>
      <c r="G43" s="9"/>
      <c r="H43" s="9"/>
      <c r="I43" s="11"/>
      <c r="J43" s="9"/>
      <c r="K43" s="9"/>
      <c r="L43" s="9"/>
      <c r="M43" s="10"/>
    </row>
    <row r="44" spans="1:13">
      <c r="A44" s="85"/>
      <c r="B44" s="12" t="s">
        <v>43</v>
      </c>
      <c r="C44" s="10">
        <v>10</v>
      </c>
      <c r="D44" s="48">
        <v>3</v>
      </c>
      <c r="E44" s="48">
        <v>3</v>
      </c>
      <c r="F44" s="48">
        <v>0</v>
      </c>
      <c r="G44" s="48">
        <v>36</v>
      </c>
      <c r="H44" s="48">
        <v>0</v>
      </c>
      <c r="I44" s="20">
        <v>7.0000000000000007E-2</v>
      </c>
      <c r="J44" s="12">
        <v>0</v>
      </c>
      <c r="K44" s="49">
        <v>100</v>
      </c>
      <c r="L44" s="48">
        <v>505</v>
      </c>
      <c r="M44" s="48">
        <v>7.0000000000000007E-2</v>
      </c>
    </row>
    <row r="45" spans="1:13">
      <c r="A45" s="14" t="s">
        <v>97</v>
      </c>
      <c r="B45" s="15" t="s">
        <v>98</v>
      </c>
      <c r="C45" s="16" t="s">
        <v>49</v>
      </c>
      <c r="D45" s="15">
        <v>5.6</v>
      </c>
      <c r="E45" s="16">
        <v>7.6</v>
      </c>
      <c r="F45" s="15">
        <v>29.5</v>
      </c>
      <c r="G45" s="16">
        <v>209</v>
      </c>
      <c r="H45" s="15">
        <v>0.1</v>
      </c>
      <c r="I45" s="28">
        <v>0.14000000000000001</v>
      </c>
      <c r="J45" s="15">
        <v>0.47</v>
      </c>
      <c r="K45" s="15">
        <v>112.38</v>
      </c>
      <c r="L45" s="63">
        <v>32.72</v>
      </c>
      <c r="M45" s="15">
        <v>0.71</v>
      </c>
    </row>
    <row r="46" spans="1:13">
      <c r="A46" s="6" t="s">
        <v>99</v>
      </c>
      <c r="B46" s="81" t="s">
        <v>100</v>
      </c>
      <c r="C46" s="7">
        <v>100</v>
      </c>
      <c r="D46" s="6">
        <v>7.3</v>
      </c>
      <c r="E46" s="7">
        <v>11.7</v>
      </c>
      <c r="F46" s="6">
        <v>55.4</v>
      </c>
      <c r="G46" s="5">
        <v>358</v>
      </c>
      <c r="H46" s="6">
        <v>0.08</v>
      </c>
      <c r="I46" s="27">
        <v>0.04</v>
      </c>
      <c r="J46" s="62">
        <v>0</v>
      </c>
      <c r="K46" s="6">
        <v>15.51</v>
      </c>
      <c r="L46" s="7">
        <v>9.7200000000000006</v>
      </c>
      <c r="M46" s="6">
        <v>0.82</v>
      </c>
    </row>
    <row r="47" spans="1:13">
      <c r="A47" s="12" t="s">
        <v>101</v>
      </c>
      <c r="B47" s="55" t="s">
        <v>102</v>
      </c>
      <c r="C47" s="56">
        <v>200</v>
      </c>
      <c r="D47" s="56">
        <v>0.1</v>
      </c>
      <c r="E47" s="56">
        <v>0</v>
      </c>
      <c r="F47" s="56">
        <v>9.3000000000000007</v>
      </c>
      <c r="G47" s="11">
        <v>37</v>
      </c>
      <c r="H47" s="55">
        <v>0</v>
      </c>
      <c r="I47" s="11">
        <v>0</v>
      </c>
      <c r="J47" s="55">
        <v>1.1200000000000001</v>
      </c>
      <c r="K47" s="11">
        <v>2.73</v>
      </c>
      <c r="L47" s="55">
        <v>0.73</v>
      </c>
      <c r="M47" s="55">
        <v>0.06</v>
      </c>
    </row>
    <row r="48" spans="1:13">
      <c r="A48" s="65"/>
      <c r="B48" s="33" t="s">
        <v>40</v>
      </c>
      <c r="C48" s="39">
        <v>50</v>
      </c>
      <c r="D48" s="31">
        <v>3.8</v>
      </c>
      <c r="E48" s="32">
        <v>0.4</v>
      </c>
      <c r="F48" s="31">
        <v>24.6</v>
      </c>
      <c r="G48" s="32">
        <v>117.55743</v>
      </c>
      <c r="H48" s="31">
        <v>0.06</v>
      </c>
      <c r="I48" s="32">
        <v>0.01</v>
      </c>
      <c r="J48" s="31">
        <v>0</v>
      </c>
      <c r="K48" s="32">
        <v>10</v>
      </c>
      <c r="L48" s="31">
        <v>7</v>
      </c>
      <c r="M48" s="33">
        <v>0.56999999999999995</v>
      </c>
    </row>
    <row r="49" spans="1:13">
      <c r="A49" s="52"/>
      <c r="B49" s="26" t="s">
        <v>138</v>
      </c>
      <c r="C49" s="16"/>
      <c r="D49" s="12">
        <f t="shared" ref="D49:M49" si="3">SUM(D44:D48)</f>
        <v>19.799999999999997</v>
      </c>
      <c r="E49" s="12">
        <f t="shared" si="3"/>
        <v>22.699999999999996</v>
      </c>
      <c r="F49" s="12">
        <f t="shared" si="3"/>
        <v>118.80000000000001</v>
      </c>
      <c r="G49" s="9">
        <f t="shared" si="3"/>
        <v>757.55742999999995</v>
      </c>
      <c r="H49" s="12">
        <f t="shared" si="3"/>
        <v>0.24</v>
      </c>
      <c r="I49" s="11">
        <f t="shared" si="3"/>
        <v>0.26</v>
      </c>
      <c r="J49" s="12">
        <f t="shared" si="3"/>
        <v>1.59</v>
      </c>
      <c r="K49" s="10">
        <f t="shared" si="3"/>
        <v>240.61999999999998</v>
      </c>
      <c r="L49" s="12">
        <f t="shared" si="3"/>
        <v>555.17000000000007</v>
      </c>
      <c r="M49" s="12">
        <f t="shared" si="3"/>
        <v>2.23</v>
      </c>
    </row>
    <row r="50" spans="1:13">
      <c r="A50" s="25"/>
      <c r="B50" s="148" t="s">
        <v>169</v>
      </c>
      <c r="M50" s="77"/>
    </row>
    <row r="51" spans="1:13">
      <c r="A51" s="5" t="s">
        <v>9</v>
      </c>
      <c r="B51" s="6" t="s">
        <v>10</v>
      </c>
      <c r="C51" s="7" t="s">
        <v>11</v>
      </c>
      <c r="D51" s="8"/>
      <c r="E51" s="9" t="s">
        <v>12</v>
      </c>
      <c r="F51" s="10"/>
      <c r="G51" s="7" t="s">
        <v>13</v>
      </c>
      <c r="H51" s="5" t="s">
        <v>14</v>
      </c>
      <c r="I51" s="9"/>
      <c r="J51" s="11"/>
      <c r="K51" s="12"/>
      <c r="L51" s="8" t="s">
        <v>15</v>
      </c>
      <c r="M51" s="13"/>
    </row>
    <row r="52" spans="1:13">
      <c r="A52" s="65"/>
      <c r="B52" s="15" t="s">
        <v>16</v>
      </c>
      <c r="C52" s="16" t="s">
        <v>17</v>
      </c>
      <c r="D52" s="15" t="s">
        <v>18</v>
      </c>
      <c r="E52" s="16" t="s">
        <v>19</v>
      </c>
      <c r="F52" s="15" t="s">
        <v>20</v>
      </c>
      <c r="G52" s="15" t="s">
        <v>21</v>
      </c>
      <c r="H52" s="12" t="s">
        <v>22</v>
      </c>
      <c r="I52" s="17" t="s">
        <v>23</v>
      </c>
      <c r="J52" s="6" t="s">
        <v>24</v>
      </c>
      <c r="K52" s="12" t="s">
        <v>25</v>
      </c>
      <c r="L52" s="18" t="s">
        <v>26</v>
      </c>
      <c r="M52" s="19" t="s">
        <v>27</v>
      </c>
    </row>
    <row r="53" spans="1:13">
      <c r="A53" s="12">
        <v>1</v>
      </c>
      <c r="B53" s="10">
        <v>2</v>
      </c>
      <c r="C53" s="9">
        <v>3</v>
      </c>
      <c r="D53" s="12">
        <v>4</v>
      </c>
      <c r="E53" s="9">
        <v>5</v>
      </c>
      <c r="F53" s="12">
        <v>6</v>
      </c>
      <c r="G53" s="9">
        <v>7</v>
      </c>
      <c r="H53" s="12">
        <v>8</v>
      </c>
      <c r="I53" s="20">
        <v>9</v>
      </c>
      <c r="J53" s="12">
        <v>10</v>
      </c>
      <c r="K53" s="12">
        <v>11</v>
      </c>
      <c r="L53" s="9">
        <v>12</v>
      </c>
      <c r="M53" s="12">
        <v>13</v>
      </c>
    </row>
    <row r="54" spans="1:13">
      <c r="A54" s="65"/>
      <c r="B54" s="26" t="s">
        <v>165</v>
      </c>
      <c r="C54" s="9"/>
      <c r="D54" s="9"/>
      <c r="E54" s="9"/>
      <c r="F54" s="9"/>
      <c r="G54" s="9"/>
      <c r="H54" s="9"/>
      <c r="I54" s="11"/>
      <c r="J54" s="9"/>
      <c r="K54" s="9"/>
      <c r="L54" s="9"/>
      <c r="M54" s="10"/>
    </row>
    <row r="55" spans="1:13" ht="45">
      <c r="A55" s="5" t="s">
        <v>181</v>
      </c>
      <c r="B55" s="158" t="s">
        <v>182</v>
      </c>
      <c r="C55" s="5">
        <v>80</v>
      </c>
      <c r="D55" s="6">
        <v>0.6</v>
      </c>
      <c r="E55" s="6">
        <v>3.8</v>
      </c>
      <c r="F55" s="6">
        <v>2.9</v>
      </c>
      <c r="G55" s="6">
        <v>48</v>
      </c>
      <c r="H55" s="6">
        <v>0.02</v>
      </c>
      <c r="I55" s="27">
        <v>0.02</v>
      </c>
      <c r="J55" s="5">
        <v>4.5599999999999996</v>
      </c>
      <c r="K55" s="6">
        <v>12</v>
      </c>
      <c r="L55" s="7">
        <v>9.66</v>
      </c>
      <c r="M55" s="6">
        <v>0.45</v>
      </c>
    </row>
    <row r="56" spans="1:13">
      <c r="A56" s="38" t="s">
        <v>34</v>
      </c>
      <c r="B56" s="39" t="s">
        <v>35</v>
      </c>
      <c r="C56" s="40" t="s">
        <v>36</v>
      </c>
      <c r="D56" s="39">
        <v>17.7</v>
      </c>
      <c r="E56" s="40">
        <v>16.5</v>
      </c>
      <c r="F56" s="39">
        <v>47.9</v>
      </c>
      <c r="G56" s="40">
        <v>415</v>
      </c>
      <c r="H56" s="39">
        <v>7.0000000000000007E-2</v>
      </c>
      <c r="I56" s="40">
        <v>0.1</v>
      </c>
      <c r="J56" s="39">
        <v>0.9</v>
      </c>
      <c r="K56" s="40">
        <v>19.64</v>
      </c>
      <c r="L56" s="39">
        <v>50.69</v>
      </c>
      <c r="M56" s="41">
        <v>2.35</v>
      </c>
    </row>
    <row r="57" spans="1:13">
      <c r="A57" s="52" t="s">
        <v>50</v>
      </c>
      <c r="B57" s="12" t="s">
        <v>51</v>
      </c>
      <c r="C57" s="53" t="s">
        <v>52</v>
      </c>
      <c r="D57" s="54">
        <v>1.4</v>
      </c>
      <c r="E57" s="54">
        <v>1.4</v>
      </c>
      <c r="F57" s="54">
        <v>11.2</v>
      </c>
      <c r="G57" s="54">
        <v>61</v>
      </c>
      <c r="H57" s="54">
        <v>0.01</v>
      </c>
      <c r="I57" s="54">
        <v>2.06</v>
      </c>
      <c r="J57" s="54">
        <v>0.26</v>
      </c>
      <c r="K57" s="54">
        <v>53.06</v>
      </c>
      <c r="L57" s="54">
        <v>6.09</v>
      </c>
      <c r="M57" s="54">
        <v>7.0000000000000007E-2</v>
      </c>
    </row>
    <row r="58" spans="1:13">
      <c r="A58" s="65"/>
      <c r="B58" s="33" t="s">
        <v>40</v>
      </c>
      <c r="C58" s="32">
        <v>50</v>
      </c>
      <c r="D58" s="31">
        <v>3.8</v>
      </c>
      <c r="E58" s="32">
        <v>0.4</v>
      </c>
      <c r="F58" s="31">
        <v>24.6</v>
      </c>
      <c r="G58" s="32">
        <v>117.55743</v>
      </c>
      <c r="H58" s="31">
        <v>0.06</v>
      </c>
      <c r="I58" s="32">
        <v>0.01</v>
      </c>
      <c r="J58" s="31">
        <v>0</v>
      </c>
      <c r="K58" s="32">
        <v>10</v>
      </c>
      <c r="L58" s="31">
        <v>7</v>
      </c>
      <c r="M58" s="33">
        <v>0.56999999999999995</v>
      </c>
    </row>
    <row r="59" spans="1:13">
      <c r="A59" s="52"/>
      <c r="B59" s="26" t="s">
        <v>138</v>
      </c>
      <c r="C59" s="26"/>
      <c r="D59" s="12">
        <f t="shared" ref="D59:M59" si="4">SUM(D55:D58)</f>
        <v>23.5</v>
      </c>
      <c r="E59" s="12">
        <f t="shared" si="4"/>
        <v>22.099999999999998</v>
      </c>
      <c r="F59" s="12">
        <f t="shared" si="4"/>
        <v>86.6</v>
      </c>
      <c r="G59" s="9">
        <f t="shared" si="4"/>
        <v>641.55742999999995</v>
      </c>
      <c r="H59" s="12">
        <f t="shared" si="4"/>
        <v>0.16</v>
      </c>
      <c r="I59" s="11">
        <f t="shared" si="4"/>
        <v>2.19</v>
      </c>
      <c r="J59" s="12">
        <f t="shared" si="4"/>
        <v>5.72</v>
      </c>
      <c r="K59" s="10">
        <f t="shared" si="4"/>
        <v>94.7</v>
      </c>
      <c r="L59" s="12">
        <f t="shared" si="4"/>
        <v>73.44</v>
      </c>
      <c r="M59" s="12">
        <f t="shared" si="4"/>
        <v>3.44</v>
      </c>
    </row>
    <row r="60" spans="1:13">
      <c r="A60" s="21"/>
      <c r="B60" s="26" t="s">
        <v>29</v>
      </c>
      <c r="C60" s="16"/>
      <c r="D60" s="9"/>
      <c r="E60" s="16"/>
      <c r="F60" s="9"/>
      <c r="G60" s="9"/>
      <c r="H60" s="9"/>
      <c r="I60" s="11"/>
      <c r="J60" s="16"/>
      <c r="K60" s="9"/>
      <c r="L60" s="16"/>
      <c r="M60" s="10"/>
    </row>
    <row r="61" spans="1:13">
      <c r="A61" s="65"/>
      <c r="B61" s="145" t="s">
        <v>170</v>
      </c>
      <c r="M61" s="77"/>
    </row>
    <row r="62" spans="1:13">
      <c r="A62" s="6" t="s">
        <v>9</v>
      </c>
      <c r="B62" s="62" t="s">
        <v>10</v>
      </c>
      <c r="C62" s="7" t="s">
        <v>11</v>
      </c>
      <c r="D62" s="8"/>
      <c r="E62" s="9" t="s">
        <v>12</v>
      </c>
      <c r="F62" s="10"/>
      <c r="G62" s="7" t="s">
        <v>13</v>
      </c>
      <c r="H62" s="5" t="s">
        <v>14</v>
      </c>
      <c r="I62" s="9"/>
      <c r="J62" s="11"/>
      <c r="K62" s="12"/>
      <c r="L62" s="8" t="s">
        <v>15</v>
      </c>
      <c r="M62" s="13"/>
    </row>
    <row r="63" spans="1:13">
      <c r="A63" s="65"/>
      <c r="B63" s="15" t="s">
        <v>16</v>
      </c>
      <c r="C63" s="16" t="s">
        <v>17</v>
      </c>
      <c r="D63" s="15" t="s">
        <v>18</v>
      </c>
      <c r="E63" s="16" t="s">
        <v>19</v>
      </c>
      <c r="F63" s="15" t="s">
        <v>20</v>
      </c>
      <c r="G63" s="15" t="s">
        <v>21</v>
      </c>
      <c r="H63" s="12" t="s">
        <v>22</v>
      </c>
      <c r="I63" s="17" t="s">
        <v>23</v>
      </c>
      <c r="J63" s="6" t="s">
        <v>24</v>
      </c>
      <c r="K63" s="12" t="s">
        <v>25</v>
      </c>
      <c r="L63" s="18" t="s">
        <v>26</v>
      </c>
      <c r="M63" s="149" t="s">
        <v>27</v>
      </c>
    </row>
    <row r="64" spans="1:13">
      <c r="A64" s="8">
        <v>1</v>
      </c>
      <c r="B64" s="12">
        <v>2</v>
      </c>
      <c r="C64" s="9">
        <v>3</v>
      </c>
      <c r="D64" s="12">
        <v>4</v>
      </c>
      <c r="E64" s="9">
        <v>5</v>
      </c>
      <c r="F64" s="12">
        <v>6</v>
      </c>
      <c r="G64" s="9">
        <v>7</v>
      </c>
      <c r="H64" s="12">
        <v>8</v>
      </c>
      <c r="I64" s="20">
        <v>9</v>
      </c>
      <c r="J64" s="12">
        <v>10</v>
      </c>
      <c r="K64" s="12">
        <v>11</v>
      </c>
      <c r="L64" s="9">
        <v>12</v>
      </c>
      <c r="M64" s="12">
        <v>13</v>
      </c>
    </row>
    <row r="65" spans="1:13">
      <c r="A65" s="65"/>
      <c r="B65" s="150" t="s">
        <v>165</v>
      </c>
      <c r="C65" s="9"/>
      <c r="D65" s="9"/>
      <c r="E65" s="9"/>
      <c r="F65" s="9"/>
      <c r="G65" s="9"/>
      <c r="H65" s="9"/>
      <c r="I65" s="11"/>
      <c r="J65" s="9"/>
      <c r="K65" s="9"/>
      <c r="L65" s="9"/>
      <c r="M65" s="10"/>
    </row>
    <row r="66" spans="1:13">
      <c r="A66" s="85"/>
      <c r="B66" s="12" t="s">
        <v>43</v>
      </c>
      <c r="C66" s="10">
        <v>10</v>
      </c>
      <c r="D66" s="48">
        <v>3</v>
      </c>
      <c r="E66" s="48">
        <v>3</v>
      </c>
      <c r="F66" s="48">
        <v>0</v>
      </c>
      <c r="G66" s="48">
        <v>36</v>
      </c>
      <c r="H66" s="48">
        <v>0</v>
      </c>
      <c r="I66" s="20">
        <v>7.0000000000000007E-2</v>
      </c>
      <c r="J66" s="12">
        <v>0</v>
      </c>
      <c r="K66" s="49">
        <v>100</v>
      </c>
      <c r="L66" s="48">
        <v>505</v>
      </c>
      <c r="M66" s="48">
        <v>7.0000000000000007E-2</v>
      </c>
    </row>
    <row r="67" spans="1:13">
      <c r="A67" s="157" t="s">
        <v>121</v>
      </c>
      <c r="B67" s="94" t="s">
        <v>122</v>
      </c>
      <c r="C67" s="95" t="s">
        <v>123</v>
      </c>
      <c r="D67" s="96">
        <v>20.6</v>
      </c>
      <c r="E67" s="97">
        <v>14.5</v>
      </c>
      <c r="F67" s="96">
        <v>13.9</v>
      </c>
      <c r="G67" s="96">
        <v>252</v>
      </c>
      <c r="H67" s="96">
        <v>7.0000000000000007E-2</v>
      </c>
      <c r="I67" s="96">
        <v>0.12</v>
      </c>
      <c r="J67" s="96">
        <v>0.28999999999999998</v>
      </c>
      <c r="K67" s="96">
        <v>34.65</v>
      </c>
      <c r="L67" s="96">
        <v>28.56</v>
      </c>
      <c r="M67" s="97">
        <v>1.48</v>
      </c>
    </row>
    <row r="68" spans="1:13">
      <c r="A68" s="155" t="s">
        <v>47</v>
      </c>
      <c r="B68" s="12" t="s">
        <v>48</v>
      </c>
      <c r="C68" s="9" t="s">
        <v>49</v>
      </c>
      <c r="D68" s="12">
        <v>6.6</v>
      </c>
      <c r="E68" s="12">
        <v>4.7</v>
      </c>
      <c r="F68" s="12">
        <v>39.4</v>
      </c>
      <c r="G68" s="12">
        <v>230</v>
      </c>
      <c r="H68" s="12">
        <v>7.0000000000000007E-2</v>
      </c>
      <c r="I68" s="11">
        <v>0.02</v>
      </c>
      <c r="J68" s="12">
        <v>0</v>
      </c>
      <c r="K68" s="10">
        <v>11.31</v>
      </c>
      <c r="L68" s="12">
        <v>9.07</v>
      </c>
      <c r="M68" s="12">
        <v>0.92</v>
      </c>
    </row>
    <row r="69" spans="1:13">
      <c r="A69" s="156" t="s">
        <v>50</v>
      </c>
      <c r="B69" s="12" t="s">
        <v>51</v>
      </c>
      <c r="C69" s="98" t="s">
        <v>52</v>
      </c>
      <c r="D69" s="54">
        <v>1.4</v>
      </c>
      <c r="E69" s="54">
        <v>1.4</v>
      </c>
      <c r="F69" s="54">
        <v>11.2</v>
      </c>
      <c r="G69" s="54">
        <v>61</v>
      </c>
      <c r="H69" s="54">
        <v>0.01</v>
      </c>
      <c r="I69" s="54">
        <v>2.06</v>
      </c>
      <c r="J69" s="54">
        <v>0.26</v>
      </c>
      <c r="K69" s="54">
        <v>53.06</v>
      </c>
      <c r="L69" s="54">
        <v>6.09</v>
      </c>
      <c r="M69" s="54">
        <v>7.0000000000000007E-2</v>
      </c>
    </row>
    <row r="70" spans="1:13">
      <c r="A70" s="65"/>
      <c r="B70" s="33" t="s">
        <v>40</v>
      </c>
      <c r="C70" s="40">
        <v>50</v>
      </c>
      <c r="D70" s="39">
        <v>3.8</v>
      </c>
      <c r="E70" s="40">
        <v>0.4</v>
      </c>
      <c r="F70" s="39">
        <v>24.6</v>
      </c>
      <c r="G70" s="40">
        <v>117.55743</v>
      </c>
      <c r="H70" s="39">
        <v>0.06</v>
      </c>
      <c r="I70" s="40">
        <v>0.01</v>
      </c>
      <c r="J70" s="39">
        <v>0</v>
      </c>
      <c r="K70" s="40">
        <v>10</v>
      </c>
      <c r="L70" s="39">
        <v>7</v>
      </c>
      <c r="M70" s="41">
        <v>0.56999999999999995</v>
      </c>
    </row>
    <row r="71" spans="1:13">
      <c r="A71" s="64"/>
      <c r="B71" s="26" t="s">
        <v>138</v>
      </c>
      <c r="C71" s="26"/>
      <c r="D71" s="12">
        <f t="shared" ref="D71:M71" si="5">SUM(D66:D70)</f>
        <v>35.4</v>
      </c>
      <c r="E71" s="12">
        <f t="shared" si="5"/>
        <v>23.999999999999996</v>
      </c>
      <c r="F71" s="12">
        <f t="shared" si="5"/>
        <v>89.1</v>
      </c>
      <c r="G71" s="9">
        <f t="shared" si="5"/>
        <v>696.55742999999995</v>
      </c>
      <c r="H71" s="12">
        <f t="shared" si="5"/>
        <v>0.21000000000000002</v>
      </c>
      <c r="I71" s="11">
        <f t="shared" si="5"/>
        <v>2.2799999999999998</v>
      </c>
      <c r="J71" s="12">
        <f t="shared" si="5"/>
        <v>0.55000000000000004</v>
      </c>
      <c r="K71" s="10">
        <f t="shared" si="5"/>
        <v>209.02</v>
      </c>
      <c r="L71" s="12">
        <f t="shared" si="5"/>
        <v>555.72</v>
      </c>
      <c r="M71" s="12">
        <f t="shared" si="5"/>
        <v>3.11</v>
      </c>
    </row>
    <row r="72" spans="1:13">
      <c r="A72" s="21"/>
      <c r="B72" s="145" t="s">
        <v>171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51"/>
    </row>
    <row r="73" spans="1:13">
      <c r="A73" s="6" t="s">
        <v>9</v>
      </c>
      <c r="B73" s="62" t="s">
        <v>10</v>
      </c>
      <c r="C73" s="7" t="s">
        <v>11</v>
      </c>
      <c r="D73" s="8"/>
      <c r="E73" s="9" t="s">
        <v>12</v>
      </c>
      <c r="F73" s="10"/>
      <c r="G73" s="7" t="s">
        <v>13</v>
      </c>
      <c r="H73" s="5" t="s">
        <v>14</v>
      </c>
      <c r="I73" s="9"/>
      <c r="J73" s="11"/>
      <c r="K73" s="12"/>
      <c r="L73" s="8" t="s">
        <v>15</v>
      </c>
      <c r="M73" s="13"/>
    </row>
    <row r="74" spans="1:13">
      <c r="A74" s="152"/>
      <c r="B74" s="63" t="s">
        <v>16</v>
      </c>
      <c r="C74" s="16" t="s">
        <v>17</v>
      </c>
      <c r="D74" s="15" t="s">
        <v>18</v>
      </c>
      <c r="E74" s="16" t="s">
        <v>19</v>
      </c>
      <c r="F74" s="15" t="s">
        <v>20</v>
      </c>
      <c r="G74" s="15" t="s">
        <v>21</v>
      </c>
      <c r="H74" s="12" t="s">
        <v>22</v>
      </c>
      <c r="I74" s="17" t="s">
        <v>23</v>
      </c>
      <c r="J74" s="6" t="s">
        <v>24</v>
      </c>
      <c r="K74" s="12" t="s">
        <v>25</v>
      </c>
      <c r="L74" s="18" t="s">
        <v>26</v>
      </c>
      <c r="M74" s="149" t="s">
        <v>27</v>
      </c>
    </row>
    <row r="75" spans="1:13">
      <c r="A75" s="8">
        <v>1</v>
      </c>
      <c r="B75" s="12">
        <v>2</v>
      </c>
      <c r="C75" s="9">
        <v>3</v>
      </c>
      <c r="D75" s="12">
        <v>4</v>
      </c>
      <c r="E75" s="9">
        <v>5</v>
      </c>
      <c r="F75" s="12">
        <v>6</v>
      </c>
      <c r="G75" s="9">
        <v>7</v>
      </c>
      <c r="H75" s="12">
        <v>8</v>
      </c>
      <c r="I75" s="20">
        <v>9</v>
      </c>
      <c r="J75" s="12">
        <v>10</v>
      </c>
      <c r="K75" s="12">
        <v>11</v>
      </c>
      <c r="L75" s="9">
        <v>12</v>
      </c>
      <c r="M75" s="12">
        <v>13</v>
      </c>
    </row>
    <row r="76" spans="1:13">
      <c r="A76" s="21"/>
      <c r="B76" s="26" t="s">
        <v>165</v>
      </c>
      <c r="C76" s="9"/>
      <c r="D76" s="9"/>
      <c r="E76" s="9"/>
      <c r="F76" s="9"/>
      <c r="G76" s="9"/>
      <c r="H76" s="9"/>
      <c r="I76" s="11"/>
      <c r="J76" s="9"/>
      <c r="K76" s="9"/>
      <c r="L76" s="9"/>
      <c r="M76" s="10"/>
    </row>
    <row r="77" spans="1:13">
      <c r="A77" s="65"/>
      <c r="B77" s="48" t="s">
        <v>130</v>
      </c>
      <c r="C77" s="84">
        <v>90</v>
      </c>
      <c r="D77" s="48">
        <v>9.1</v>
      </c>
      <c r="E77" s="48">
        <v>4</v>
      </c>
      <c r="F77" s="48">
        <v>44.7</v>
      </c>
      <c r="G77" s="6">
        <v>210.1</v>
      </c>
      <c r="H77" s="48">
        <v>0.4</v>
      </c>
      <c r="I77" s="17">
        <v>0.02</v>
      </c>
      <c r="J77" s="48">
        <v>0.01</v>
      </c>
      <c r="K77" s="49">
        <v>34.4</v>
      </c>
      <c r="L77" s="48">
        <v>1.2</v>
      </c>
      <c r="M77" s="48">
        <v>0.3</v>
      </c>
    </row>
    <row r="78" spans="1:13">
      <c r="A78" s="110" t="s">
        <v>131</v>
      </c>
      <c r="B78" s="111" t="s">
        <v>132</v>
      </c>
      <c r="C78" s="95" t="s">
        <v>49</v>
      </c>
      <c r="D78" s="96">
        <v>4.5</v>
      </c>
      <c r="E78" s="96">
        <v>7.2</v>
      </c>
      <c r="F78" s="96">
        <v>27.6</v>
      </c>
      <c r="G78" s="112">
        <v>194</v>
      </c>
      <c r="H78" s="96">
        <v>0.05</v>
      </c>
      <c r="I78" s="96">
        <v>0.14000000000000001</v>
      </c>
      <c r="J78" s="97">
        <v>0.48</v>
      </c>
      <c r="K78" s="96">
        <v>111.24</v>
      </c>
      <c r="L78" s="96">
        <v>25.29</v>
      </c>
      <c r="M78" s="97">
        <v>0.39</v>
      </c>
    </row>
    <row r="79" spans="1:13">
      <c r="A79" s="74"/>
      <c r="B79" s="58" t="s">
        <v>133</v>
      </c>
      <c r="C79" s="74"/>
      <c r="D79" s="74"/>
      <c r="E79" s="74"/>
      <c r="F79" s="74"/>
      <c r="G79" s="74"/>
      <c r="H79" s="74"/>
      <c r="I79" s="74"/>
      <c r="J79" s="74"/>
      <c r="K79" s="76"/>
      <c r="L79" s="74"/>
      <c r="M79" s="77"/>
    </row>
    <row r="80" spans="1:13">
      <c r="A80" s="12" t="s">
        <v>101</v>
      </c>
      <c r="B80" s="55" t="s">
        <v>102</v>
      </c>
      <c r="C80" s="56">
        <v>200</v>
      </c>
      <c r="D80" s="56">
        <v>0.1</v>
      </c>
      <c r="E80" s="56">
        <v>0</v>
      </c>
      <c r="F80" s="56">
        <v>9.3000000000000007</v>
      </c>
      <c r="G80" s="11">
        <v>37</v>
      </c>
      <c r="H80" s="55">
        <v>0</v>
      </c>
      <c r="I80" s="11">
        <v>0</v>
      </c>
      <c r="J80" s="55">
        <v>1.1200000000000001</v>
      </c>
      <c r="K80" s="55">
        <v>2.73</v>
      </c>
      <c r="L80" s="56">
        <v>0.73</v>
      </c>
      <c r="M80" s="55">
        <v>0.06</v>
      </c>
    </row>
    <row r="81" spans="1:13">
      <c r="A81" s="65"/>
      <c r="B81" s="33" t="s">
        <v>40</v>
      </c>
      <c r="C81" s="32">
        <v>50</v>
      </c>
      <c r="D81" s="31">
        <v>3.8</v>
      </c>
      <c r="E81" s="32">
        <v>0.4</v>
      </c>
      <c r="F81" s="31">
        <v>24.6</v>
      </c>
      <c r="G81" s="32">
        <v>117.55743</v>
      </c>
      <c r="H81" s="31">
        <v>0.06</v>
      </c>
      <c r="I81" s="32">
        <v>0.01</v>
      </c>
      <c r="J81" s="31">
        <v>0</v>
      </c>
      <c r="K81" s="32">
        <v>10</v>
      </c>
      <c r="L81" s="31">
        <v>7</v>
      </c>
      <c r="M81" s="33">
        <v>0.56999999999999995</v>
      </c>
    </row>
    <row r="82" spans="1:13">
      <c r="A82" s="52"/>
      <c r="B82" s="26" t="s">
        <v>138</v>
      </c>
      <c r="C82" s="26"/>
      <c r="D82" s="12">
        <f t="shared" ref="D82:M82" si="6">SUM(D77:D81)</f>
        <v>17.5</v>
      </c>
      <c r="E82" s="12">
        <f>E77+E78+E80+E81</f>
        <v>11.6</v>
      </c>
      <c r="F82" s="12">
        <f t="shared" si="6"/>
        <v>106.20000000000002</v>
      </c>
      <c r="G82" s="9">
        <f t="shared" si="6"/>
        <v>558.65742999999998</v>
      </c>
      <c r="H82" s="12">
        <f t="shared" si="6"/>
        <v>0.51</v>
      </c>
      <c r="I82" s="11">
        <f t="shared" si="6"/>
        <v>0.17</v>
      </c>
      <c r="J82" s="12">
        <f t="shared" si="6"/>
        <v>1.61</v>
      </c>
      <c r="K82" s="10">
        <f t="shared" si="6"/>
        <v>158.36999999999998</v>
      </c>
      <c r="L82" s="12">
        <f t="shared" si="6"/>
        <v>34.22</v>
      </c>
      <c r="M82" s="12">
        <f t="shared" si="6"/>
        <v>1.3199999999999998</v>
      </c>
    </row>
    <row r="83" spans="1:13">
      <c r="A83" s="21"/>
      <c r="B83" s="148" t="s">
        <v>172</v>
      </c>
      <c r="M83" s="77"/>
    </row>
    <row r="84" spans="1:13">
      <c r="A84" s="5" t="s">
        <v>9</v>
      </c>
      <c r="B84" s="6" t="s">
        <v>10</v>
      </c>
      <c r="C84" s="7" t="s">
        <v>11</v>
      </c>
      <c r="D84" s="8"/>
      <c r="E84" s="9" t="s">
        <v>12</v>
      </c>
      <c r="F84" s="10"/>
      <c r="G84" s="7" t="s">
        <v>13</v>
      </c>
      <c r="H84" s="5" t="s">
        <v>14</v>
      </c>
      <c r="I84" s="9"/>
      <c r="J84" s="11"/>
      <c r="K84" s="12"/>
      <c r="L84" s="8" t="s">
        <v>15</v>
      </c>
      <c r="M84" s="13"/>
    </row>
    <row r="85" spans="1:13">
      <c r="A85" s="65"/>
      <c r="B85" s="15" t="s">
        <v>16</v>
      </c>
      <c r="C85" s="16" t="s">
        <v>17</v>
      </c>
      <c r="D85" s="15" t="s">
        <v>18</v>
      </c>
      <c r="E85" s="16" t="s">
        <v>19</v>
      </c>
      <c r="F85" s="15" t="s">
        <v>20</v>
      </c>
      <c r="G85" s="15" t="s">
        <v>21</v>
      </c>
      <c r="H85" s="12" t="s">
        <v>22</v>
      </c>
      <c r="I85" s="17" t="s">
        <v>23</v>
      </c>
      <c r="J85" s="6" t="s">
        <v>24</v>
      </c>
      <c r="K85" s="12" t="s">
        <v>25</v>
      </c>
      <c r="L85" s="18" t="s">
        <v>26</v>
      </c>
      <c r="M85" s="19" t="s">
        <v>27</v>
      </c>
    </row>
    <row r="86" spans="1:13">
      <c r="A86" s="8">
        <v>1</v>
      </c>
      <c r="B86" s="12">
        <v>2</v>
      </c>
      <c r="C86" s="9">
        <v>3</v>
      </c>
      <c r="D86" s="12">
        <v>4</v>
      </c>
      <c r="E86" s="9">
        <v>5</v>
      </c>
      <c r="F86" s="12">
        <v>6</v>
      </c>
      <c r="G86" s="9">
        <v>7</v>
      </c>
      <c r="H86" s="12">
        <v>8</v>
      </c>
      <c r="I86" s="20">
        <v>9</v>
      </c>
      <c r="J86" s="12">
        <v>10</v>
      </c>
      <c r="K86" s="12">
        <v>11</v>
      </c>
      <c r="L86" s="9">
        <v>12</v>
      </c>
      <c r="M86" s="12">
        <v>13</v>
      </c>
    </row>
    <row r="87" spans="1:13">
      <c r="A87" s="21"/>
      <c r="B87" s="26" t="s">
        <v>165</v>
      </c>
      <c r="C87" s="9"/>
      <c r="D87" s="9"/>
      <c r="E87" s="9"/>
      <c r="F87" s="9"/>
      <c r="G87" s="9"/>
      <c r="H87" s="9"/>
      <c r="I87" s="11"/>
      <c r="J87" s="9"/>
      <c r="K87" s="9"/>
      <c r="L87" s="9"/>
      <c r="M87" s="10"/>
    </row>
    <row r="88" spans="1:13">
      <c r="A88" s="85"/>
      <c r="B88" s="12" t="s">
        <v>137</v>
      </c>
      <c r="C88" s="9">
        <v>50</v>
      </c>
      <c r="D88" s="12">
        <v>0.3</v>
      </c>
      <c r="E88" s="12">
        <v>0.1</v>
      </c>
      <c r="F88" s="12">
        <v>2.1</v>
      </c>
      <c r="G88" s="12">
        <v>9.9499999999999993</v>
      </c>
      <c r="H88" s="12">
        <v>0.03</v>
      </c>
      <c r="I88" s="11">
        <v>0.02</v>
      </c>
      <c r="J88" s="12">
        <v>12.5</v>
      </c>
      <c r="K88" s="10">
        <v>7</v>
      </c>
      <c r="L88" s="12">
        <v>10</v>
      </c>
      <c r="M88" s="48">
        <v>0.45</v>
      </c>
    </row>
    <row r="89" spans="1:13">
      <c r="A89" s="12" t="s">
        <v>44</v>
      </c>
      <c r="B89" s="50" t="s">
        <v>45</v>
      </c>
      <c r="C89" s="16" t="s">
        <v>46</v>
      </c>
      <c r="D89" s="51">
        <v>15</v>
      </c>
      <c r="E89" s="12">
        <v>21.4</v>
      </c>
      <c r="F89" s="10">
        <v>15.5</v>
      </c>
      <c r="G89" s="9">
        <v>316</v>
      </c>
      <c r="H89" s="12">
        <v>7.0000000000000007E-2</v>
      </c>
      <c r="I89" s="28">
        <v>0.11</v>
      </c>
      <c r="J89" s="15">
        <v>0.39</v>
      </c>
      <c r="K89" s="12">
        <v>22</v>
      </c>
      <c r="L89" s="9">
        <v>22.69</v>
      </c>
      <c r="M89" s="12">
        <v>1.79</v>
      </c>
    </row>
    <row r="90" spans="1:13">
      <c r="A90" s="6" t="s">
        <v>85</v>
      </c>
      <c r="B90" s="81" t="s">
        <v>86</v>
      </c>
      <c r="C90" s="7">
        <v>180</v>
      </c>
      <c r="D90" s="6">
        <v>3.7</v>
      </c>
      <c r="E90" s="7">
        <v>5.9</v>
      </c>
      <c r="F90" s="6">
        <v>24</v>
      </c>
      <c r="G90" s="7">
        <v>166</v>
      </c>
      <c r="H90" s="6">
        <v>0.14000000000000001</v>
      </c>
      <c r="I90" s="55">
        <v>0.12</v>
      </c>
      <c r="J90" s="10">
        <v>12.45</v>
      </c>
      <c r="K90" s="6">
        <v>42.72</v>
      </c>
      <c r="L90" s="7">
        <v>34.08</v>
      </c>
      <c r="M90" s="6">
        <v>1.24</v>
      </c>
    </row>
    <row r="91" spans="1:13">
      <c r="A91" s="12" t="s">
        <v>87</v>
      </c>
      <c r="B91" s="153" t="s">
        <v>88</v>
      </c>
      <c r="C91" s="62">
        <v>200</v>
      </c>
      <c r="D91" s="6">
        <v>3.3</v>
      </c>
      <c r="E91" s="7">
        <v>3.1</v>
      </c>
      <c r="F91" s="6">
        <v>13.6</v>
      </c>
      <c r="G91" s="7">
        <v>94</v>
      </c>
      <c r="H91" s="6">
        <v>0.03</v>
      </c>
      <c r="I91" s="58">
        <v>0.13</v>
      </c>
      <c r="J91" s="49">
        <v>0.52</v>
      </c>
      <c r="K91" s="6">
        <v>110.37</v>
      </c>
      <c r="L91" s="7">
        <v>26.97</v>
      </c>
      <c r="M91" s="6">
        <v>0.88</v>
      </c>
    </row>
    <row r="92" spans="1:13">
      <c r="A92" s="65"/>
      <c r="B92" s="33" t="s">
        <v>40</v>
      </c>
      <c r="C92" s="40">
        <v>50</v>
      </c>
      <c r="D92" s="39">
        <v>3.8</v>
      </c>
      <c r="E92" s="40">
        <v>0.4</v>
      </c>
      <c r="F92" s="39">
        <v>24.6</v>
      </c>
      <c r="G92" s="40">
        <v>117.55743</v>
      </c>
      <c r="H92" s="39">
        <v>0.06</v>
      </c>
      <c r="I92" s="40">
        <v>0.01</v>
      </c>
      <c r="J92" s="39">
        <v>0</v>
      </c>
      <c r="K92" s="40">
        <v>10</v>
      </c>
      <c r="L92" s="39">
        <v>7</v>
      </c>
      <c r="M92" s="41">
        <v>0.56999999999999995</v>
      </c>
    </row>
    <row r="93" spans="1:13">
      <c r="A93" s="52"/>
      <c r="B93" s="26" t="s">
        <v>138</v>
      </c>
      <c r="C93" s="26"/>
      <c r="D93" s="12">
        <f t="shared" ref="D93:M93" si="7">SUM(D88:D92)</f>
        <v>26.1</v>
      </c>
      <c r="E93" s="12">
        <f t="shared" si="7"/>
        <v>30.9</v>
      </c>
      <c r="F93" s="12">
        <f t="shared" si="7"/>
        <v>79.800000000000011</v>
      </c>
      <c r="G93" s="9">
        <f t="shared" si="7"/>
        <v>703.50743</v>
      </c>
      <c r="H93" s="12">
        <f t="shared" si="7"/>
        <v>0.33</v>
      </c>
      <c r="I93" s="11">
        <f t="shared" si="7"/>
        <v>0.39</v>
      </c>
      <c r="J93" s="12">
        <f t="shared" si="7"/>
        <v>25.86</v>
      </c>
      <c r="K93" s="10">
        <f t="shared" si="7"/>
        <v>192.09</v>
      </c>
      <c r="L93" s="12">
        <f t="shared" si="7"/>
        <v>100.74</v>
      </c>
      <c r="M93" s="12">
        <f t="shared" si="7"/>
        <v>4.9300000000000006</v>
      </c>
    </row>
    <row r="94" spans="1:13">
      <c r="A94" s="21"/>
      <c r="B94" s="147" t="s">
        <v>173</v>
      </c>
      <c r="M94" s="77"/>
    </row>
    <row r="95" spans="1:13">
      <c r="A95" s="6" t="s">
        <v>9</v>
      </c>
      <c r="B95" s="48" t="s">
        <v>10</v>
      </c>
      <c r="C95" s="7" t="s">
        <v>11</v>
      </c>
      <c r="D95" s="8"/>
      <c r="E95" s="9" t="s">
        <v>12</v>
      </c>
      <c r="F95" s="10"/>
      <c r="G95" s="7" t="s">
        <v>13</v>
      </c>
      <c r="H95" s="5" t="s">
        <v>14</v>
      </c>
      <c r="I95" s="9"/>
      <c r="J95" s="11"/>
      <c r="K95" s="12"/>
      <c r="L95" s="8" t="s">
        <v>15</v>
      </c>
      <c r="M95" s="13"/>
    </row>
    <row r="96" spans="1:13">
      <c r="A96" s="65"/>
      <c r="B96" s="15" t="s">
        <v>16</v>
      </c>
      <c r="C96" s="16" t="s">
        <v>17</v>
      </c>
      <c r="D96" s="15" t="s">
        <v>18</v>
      </c>
      <c r="E96" s="16" t="s">
        <v>19</v>
      </c>
      <c r="F96" s="15" t="s">
        <v>20</v>
      </c>
      <c r="G96" s="15" t="s">
        <v>21</v>
      </c>
      <c r="H96" s="12" t="s">
        <v>22</v>
      </c>
      <c r="I96" s="17" t="s">
        <v>23</v>
      </c>
      <c r="J96" s="6" t="s">
        <v>24</v>
      </c>
      <c r="K96" s="12" t="s">
        <v>25</v>
      </c>
      <c r="L96" s="18" t="s">
        <v>26</v>
      </c>
      <c r="M96" s="19" t="s">
        <v>27</v>
      </c>
    </row>
    <row r="97" spans="1:13">
      <c r="A97" s="8">
        <v>1</v>
      </c>
      <c r="B97" s="12">
        <v>2</v>
      </c>
      <c r="C97" s="9">
        <v>3</v>
      </c>
      <c r="D97" s="12">
        <v>4</v>
      </c>
      <c r="E97" s="9">
        <v>5</v>
      </c>
      <c r="F97" s="12">
        <v>6</v>
      </c>
      <c r="G97" s="9">
        <v>7</v>
      </c>
      <c r="H97" s="12">
        <v>8</v>
      </c>
      <c r="I97" s="20">
        <v>9</v>
      </c>
      <c r="J97" s="12">
        <v>10</v>
      </c>
      <c r="K97" s="12">
        <v>11</v>
      </c>
      <c r="L97" s="9">
        <v>12</v>
      </c>
      <c r="M97" s="12">
        <v>13</v>
      </c>
    </row>
    <row r="98" spans="1:13">
      <c r="A98" s="21"/>
      <c r="B98" s="26" t="s">
        <v>165</v>
      </c>
      <c r="C98" s="9"/>
      <c r="D98" s="9"/>
      <c r="E98" s="9"/>
      <c r="F98" s="9"/>
      <c r="G98" s="9"/>
      <c r="H98" s="9"/>
      <c r="I98" s="11"/>
      <c r="J98" s="9"/>
      <c r="K98" s="9"/>
      <c r="L98" s="9"/>
      <c r="M98" s="10"/>
    </row>
    <row r="99" spans="1:13">
      <c r="A99" s="5" t="s">
        <v>175</v>
      </c>
      <c r="B99" s="12" t="s">
        <v>176</v>
      </c>
      <c r="C99" s="5">
        <v>80</v>
      </c>
      <c r="D99" s="6">
        <v>1.2</v>
      </c>
      <c r="E99" s="6">
        <v>2.8</v>
      </c>
      <c r="F99" s="6">
        <v>5.9</v>
      </c>
      <c r="G99" s="6">
        <v>53</v>
      </c>
      <c r="H99" s="6">
        <v>0.05</v>
      </c>
      <c r="I99" s="27">
        <v>0.03</v>
      </c>
      <c r="J99" s="5">
        <v>2.29</v>
      </c>
      <c r="K99" s="6">
        <v>14.31</v>
      </c>
      <c r="L99" s="7">
        <v>14.53</v>
      </c>
      <c r="M99" s="6">
        <v>0.45</v>
      </c>
    </row>
    <row r="100" spans="1:13">
      <c r="A100" s="6" t="s">
        <v>139</v>
      </c>
      <c r="B100" s="116" t="s">
        <v>140</v>
      </c>
      <c r="C100" s="7" t="s">
        <v>32</v>
      </c>
      <c r="D100" s="6">
        <v>2.1</v>
      </c>
      <c r="E100" s="7">
        <v>5.2</v>
      </c>
      <c r="F100" s="6">
        <v>15.4</v>
      </c>
      <c r="G100" s="7">
        <v>119</v>
      </c>
      <c r="H100" s="6">
        <v>0.08</v>
      </c>
      <c r="I100" s="27">
        <v>0.05</v>
      </c>
      <c r="J100" s="7">
        <v>6.7</v>
      </c>
      <c r="K100" s="6">
        <v>15.05</v>
      </c>
      <c r="L100" s="7">
        <v>22.5</v>
      </c>
      <c r="M100" s="6">
        <v>0.84</v>
      </c>
    </row>
    <row r="101" spans="1:13">
      <c r="A101" s="74"/>
      <c r="B101" s="63" t="s">
        <v>77</v>
      </c>
      <c r="C101" s="16"/>
      <c r="D101" s="15"/>
      <c r="E101" s="16"/>
      <c r="F101" s="15"/>
      <c r="G101" s="16"/>
      <c r="H101" s="15"/>
      <c r="I101" s="28"/>
      <c r="J101" s="16"/>
      <c r="K101" s="15"/>
      <c r="L101" s="16"/>
      <c r="M101" s="15"/>
    </row>
    <row r="102" spans="1:13" ht="23.25">
      <c r="A102" s="117" t="s">
        <v>92</v>
      </c>
      <c r="B102" s="118" t="s">
        <v>93</v>
      </c>
      <c r="C102" s="119" t="s">
        <v>141</v>
      </c>
      <c r="D102" s="119">
        <v>25.4</v>
      </c>
      <c r="E102" s="120">
        <v>25.8</v>
      </c>
      <c r="F102" s="119">
        <v>23</v>
      </c>
      <c r="G102" s="120">
        <v>429</v>
      </c>
      <c r="H102" s="118">
        <v>0.19</v>
      </c>
      <c r="I102" s="118">
        <v>0.23</v>
      </c>
      <c r="J102" s="119">
        <v>10.65</v>
      </c>
      <c r="K102" s="119">
        <v>29.97</v>
      </c>
      <c r="L102" s="119">
        <v>61.07</v>
      </c>
      <c r="M102" s="121">
        <v>4.6500000000000004</v>
      </c>
    </row>
    <row r="103" spans="1:13">
      <c r="A103" s="12" t="s">
        <v>142</v>
      </c>
      <c r="B103" s="93" t="s">
        <v>143</v>
      </c>
      <c r="C103" s="9">
        <v>200</v>
      </c>
      <c r="D103" s="12">
        <v>1.3</v>
      </c>
      <c r="E103" s="12">
        <v>0.1</v>
      </c>
      <c r="F103" s="12">
        <v>32.4</v>
      </c>
      <c r="G103" s="9">
        <v>130</v>
      </c>
      <c r="H103" s="12">
        <v>0.02</v>
      </c>
      <c r="I103" s="28">
        <v>0.05</v>
      </c>
      <c r="J103" s="9">
        <v>0.4</v>
      </c>
      <c r="K103" s="12">
        <v>39.4</v>
      </c>
      <c r="L103" s="9">
        <v>24.94</v>
      </c>
      <c r="M103" s="12">
        <v>0.84</v>
      </c>
    </row>
    <row r="104" spans="1:13">
      <c r="A104" s="85"/>
      <c r="B104" s="33" t="s">
        <v>40</v>
      </c>
      <c r="C104" s="37">
        <v>50</v>
      </c>
      <c r="D104" s="36">
        <v>3.8</v>
      </c>
      <c r="E104" s="35">
        <v>0.4</v>
      </c>
      <c r="F104" s="36">
        <v>24.6</v>
      </c>
      <c r="G104" s="35">
        <v>117.55743</v>
      </c>
      <c r="H104" s="36">
        <v>0.06</v>
      </c>
      <c r="I104" s="35">
        <v>0.01</v>
      </c>
      <c r="J104" s="36">
        <v>0</v>
      </c>
      <c r="K104" s="35">
        <v>10</v>
      </c>
      <c r="L104" s="36">
        <v>7</v>
      </c>
      <c r="M104" s="37">
        <v>0.56999999999999995</v>
      </c>
    </row>
    <row r="105" spans="1:13">
      <c r="A105" s="65"/>
      <c r="B105" s="39" t="s">
        <v>41</v>
      </c>
      <c r="C105" s="44">
        <v>40</v>
      </c>
      <c r="D105" s="43">
        <v>2.64</v>
      </c>
      <c r="E105" s="44">
        <v>0.48</v>
      </c>
      <c r="F105" s="43">
        <v>13.704000000000001</v>
      </c>
      <c r="G105" s="43">
        <v>66.16</v>
      </c>
      <c r="H105" s="43">
        <v>0.08</v>
      </c>
      <c r="I105" s="44">
        <v>0.03</v>
      </c>
      <c r="J105" s="43">
        <v>0</v>
      </c>
      <c r="K105" s="44">
        <v>14</v>
      </c>
      <c r="L105" s="43">
        <v>18.8</v>
      </c>
      <c r="M105" s="45">
        <v>1.6</v>
      </c>
    </row>
    <row r="106" spans="1:13">
      <c r="A106" s="21"/>
      <c r="B106" s="31" t="s">
        <v>147</v>
      </c>
      <c r="C106" s="32">
        <v>150</v>
      </c>
      <c r="D106" s="31">
        <v>0.6</v>
      </c>
      <c r="E106" s="32">
        <v>0.6</v>
      </c>
      <c r="F106" s="31">
        <v>14.7</v>
      </c>
      <c r="G106" s="32">
        <v>71</v>
      </c>
      <c r="H106" s="31">
        <v>0.05</v>
      </c>
      <c r="I106" s="32">
        <v>0.03</v>
      </c>
      <c r="J106" s="31">
        <v>15</v>
      </c>
      <c r="K106" s="32">
        <v>24</v>
      </c>
      <c r="L106" s="31">
        <v>13.5</v>
      </c>
      <c r="M106" s="33">
        <v>3.3</v>
      </c>
    </row>
    <row r="107" spans="1:13">
      <c r="A107" s="21"/>
      <c r="B107" s="26" t="s">
        <v>138</v>
      </c>
      <c r="C107" s="124"/>
      <c r="D107" s="12">
        <f>SUM(D99:D106)</f>
        <v>37.04</v>
      </c>
      <c r="E107" s="12">
        <f t="shared" ref="E107:M107" si="8">SUM(E99:E106)</f>
        <v>35.379999999999995</v>
      </c>
      <c r="F107" s="12">
        <f t="shared" si="8"/>
        <v>129.70399999999998</v>
      </c>
      <c r="G107" s="12">
        <f t="shared" si="8"/>
        <v>985.71742999999992</v>
      </c>
      <c r="H107" s="12">
        <f t="shared" si="8"/>
        <v>0.53</v>
      </c>
      <c r="I107" s="12">
        <f t="shared" si="8"/>
        <v>0.43000000000000005</v>
      </c>
      <c r="J107" s="12">
        <f t="shared" si="8"/>
        <v>35.04</v>
      </c>
      <c r="K107" s="12">
        <f t="shared" si="8"/>
        <v>146.72999999999999</v>
      </c>
      <c r="L107" s="12">
        <f t="shared" si="8"/>
        <v>162.34</v>
      </c>
      <c r="M107" s="12">
        <f t="shared" si="8"/>
        <v>12.25</v>
      </c>
    </row>
    <row r="108" spans="1:13">
      <c r="A108" s="38"/>
      <c r="B108" s="147" t="s">
        <v>174</v>
      </c>
      <c r="M108" s="77"/>
    </row>
    <row r="109" spans="1:13">
      <c r="A109" s="6" t="s">
        <v>9</v>
      </c>
      <c r="B109" s="62" t="s">
        <v>10</v>
      </c>
      <c r="C109" s="7" t="s">
        <v>11</v>
      </c>
      <c r="D109" s="8"/>
      <c r="E109" s="9" t="s">
        <v>12</v>
      </c>
      <c r="F109" s="10"/>
      <c r="G109" s="7" t="s">
        <v>13</v>
      </c>
      <c r="H109" s="5" t="s">
        <v>14</v>
      </c>
      <c r="I109" s="9"/>
      <c r="J109" s="11"/>
      <c r="K109" s="12"/>
      <c r="L109" s="8" t="s">
        <v>15</v>
      </c>
      <c r="M109" s="13"/>
    </row>
    <row r="110" spans="1:13">
      <c r="A110" s="76"/>
      <c r="B110" s="63" t="s">
        <v>16</v>
      </c>
      <c r="C110" s="16" t="s">
        <v>17</v>
      </c>
      <c r="D110" s="15" t="s">
        <v>18</v>
      </c>
      <c r="E110" s="16" t="s">
        <v>19</v>
      </c>
      <c r="F110" s="15" t="s">
        <v>20</v>
      </c>
      <c r="G110" s="15" t="s">
        <v>21</v>
      </c>
      <c r="H110" s="12" t="s">
        <v>22</v>
      </c>
      <c r="I110" s="17" t="s">
        <v>23</v>
      </c>
      <c r="J110" s="6" t="s">
        <v>24</v>
      </c>
      <c r="K110" s="12" t="s">
        <v>25</v>
      </c>
      <c r="L110" s="18" t="s">
        <v>26</v>
      </c>
      <c r="M110" s="149" t="s">
        <v>27</v>
      </c>
    </row>
    <row r="111" spans="1:13">
      <c r="A111" s="12">
        <v>1</v>
      </c>
      <c r="B111" s="10">
        <v>2</v>
      </c>
      <c r="C111" s="9">
        <v>3</v>
      </c>
      <c r="D111" s="12">
        <v>4</v>
      </c>
      <c r="E111" s="9">
        <v>5</v>
      </c>
      <c r="F111" s="12">
        <v>6</v>
      </c>
      <c r="G111" s="9">
        <v>7</v>
      </c>
      <c r="H111" s="12">
        <v>8</v>
      </c>
      <c r="I111" s="20">
        <v>9</v>
      </c>
      <c r="J111" s="12">
        <v>10</v>
      </c>
      <c r="K111" s="12">
        <v>11</v>
      </c>
      <c r="L111" s="9">
        <v>12</v>
      </c>
      <c r="M111" s="12">
        <v>13</v>
      </c>
    </row>
    <row r="112" spans="1:13">
      <c r="A112" s="65"/>
      <c r="B112" s="26" t="s">
        <v>165</v>
      </c>
      <c r="C112" s="9"/>
      <c r="D112" s="9"/>
      <c r="E112" s="9"/>
      <c r="F112" s="9"/>
      <c r="G112" s="9"/>
      <c r="H112" s="9"/>
      <c r="I112" s="11"/>
      <c r="J112" s="9"/>
      <c r="K112" s="9"/>
      <c r="L112" s="9"/>
      <c r="M112" s="12"/>
    </row>
    <row r="113" spans="1:13">
      <c r="A113" s="12" t="s">
        <v>155</v>
      </c>
      <c r="B113" s="10" t="s">
        <v>156</v>
      </c>
      <c r="C113" s="9" t="s">
        <v>49</v>
      </c>
      <c r="D113" s="12">
        <v>7.2</v>
      </c>
      <c r="E113" s="12">
        <v>7.2</v>
      </c>
      <c r="F113" s="12">
        <v>36.799999999999997</v>
      </c>
      <c r="G113" s="12">
        <v>242</v>
      </c>
      <c r="H113" s="10">
        <v>0.14000000000000001</v>
      </c>
      <c r="I113" s="56">
        <v>0.16</v>
      </c>
      <c r="J113" s="48">
        <v>0.44</v>
      </c>
      <c r="K113" s="12">
        <v>116.39</v>
      </c>
      <c r="L113" s="8">
        <v>36.4</v>
      </c>
      <c r="M113" s="12">
        <v>2.11</v>
      </c>
    </row>
    <row r="114" spans="1:13">
      <c r="A114" s="60" t="s">
        <v>157</v>
      </c>
      <c r="B114" s="125" t="s">
        <v>158</v>
      </c>
      <c r="C114" s="40">
        <v>100</v>
      </c>
      <c r="D114" s="41">
        <v>7.8</v>
      </c>
      <c r="E114" s="39">
        <v>5.8</v>
      </c>
      <c r="F114" s="39">
        <v>21</v>
      </c>
      <c r="G114" s="39">
        <v>291</v>
      </c>
      <c r="H114" s="39">
        <v>0.09</v>
      </c>
      <c r="I114" s="41">
        <v>0.04</v>
      </c>
      <c r="J114" s="39">
        <v>0.04</v>
      </c>
      <c r="K114" s="39">
        <v>23.69</v>
      </c>
      <c r="L114" s="40">
        <v>11.1</v>
      </c>
      <c r="M114" s="39">
        <v>0.84</v>
      </c>
    </row>
    <row r="115" spans="1:13">
      <c r="A115" s="12" t="s">
        <v>72</v>
      </c>
      <c r="B115" s="49" t="s">
        <v>73</v>
      </c>
      <c r="C115" s="84">
        <v>200</v>
      </c>
      <c r="D115" s="15">
        <v>0.1</v>
      </c>
      <c r="E115" s="15">
        <v>0</v>
      </c>
      <c r="F115" s="12">
        <v>9.1</v>
      </c>
      <c r="G115" s="12">
        <v>35</v>
      </c>
      <c r="H115" s="10">
        <v>0</v>
      </c>
      <c r="I115" s="55">
        <v>0</v>
      </c>
      <c r="J115" s="49">
        <v>0</v>
      </c>
      <c r="K115" s="15">
        <v>0.26</v>
      </c>
      <c r="L115" s="14">
        <v>0</v>
      </c>
      <c r="M115" s="48">
        <v>0.03</v>
      </c>
    </row>
    <row r="116" spans="1:13">
      <c r="A116" s="85"/>
      <c r="B116" s="33" t="s">
        <v>40</v>
      </c>
      <c r="C116" s="32">
        <v>50</v>
      </c>
      <c r="D116" s="31">
        <v>3.8</v>
      </c>
      <c r="E116" s="32">
        <v>0.4</v>
      </c>
      <c r="F116" s="31">
        <v>24.6</v>
      </c>
      <c r="G116" s="32">
        <v>117.55743</v>
      </c>
      <c r="H116" s="31">
        <v>0.06</v>
      </c>
      <c r="I116" s="32">
        <v>0.01</v>
      </c>
      <c r="J116" s="31">
        <v>0</v>
      </c>
      <c r="K116" s="32">
        <v>10</v>
      </c>
      <c r="L116" s="46">
        <v>7</v>
      </c>
      <c r="M116" s="31">
        <v>0.56999999999999995</v>
      </c>
    </row>
    <row r="117" spans="1:13">
      <c r="A117" s="65"/>
      <c r="B117" s="36" t="s">
        <v>74</v>
      </c>
      <c r="C117" s="32">
        <v>100</v>
      </c>
      <c r="D117" s="31">
        <v>2.5</v>
      </c>
      <c r="E117" s="32">
        <v>1.2</v>
      </c>
      <c r="F117" s="31">
        <v>7.6</v>
      </c>
      <c r="G117" s="32">
        <v>51.2</v>
      </c>
      <c r="H117" s="31">
        <v>0.03</v>
      </c>
      <c r="I117" s="32">
        <v>0.15</v>
      </c>
      <c r="J117" s="31">
        <v>0.6</v>
      </c>
      <c r="K117" s="32">
        <v>124</v>
      </c>
      <c r="L117" s="46">
        <v>0</v>
      </c>
      <c r="M117" s="31">
        <v>0.1</v>
      </c>
    </row>
    <row r="118" spans="1:13">
      <c r="A118" s="21"/>
      <c r="B118" s="26" t="s">
        <v>138</v>
      </c>
      <c r="C118" s="26"/>
      <c r="D118" s="12">
        <f t="shared" ref="D118:M118" si="9">SUM(D113:D117)</f>
        <v>21.4</v>
      </c>
      <c r="E118" s="12">
        <f t="shared" si="9"/>
        <v>14.6</v>
      </c>
      <c r="F118" s="12">
        <f t="shared" si="9"/>
        <v>99.1</v>
      </c>
      <c r="G118" s="9">
        <f t="shared" si="9"/>
        <v>736.75743</v>
      </c>
      <c r="H118" s="12">
        <f t="shared" si="9"/>
        <v>0.32000000000000006</v>
      </c>
      <c r="I118" s="11">
        <f t="shared" si="9"/>
        <v>0.36</v>
      </c>
      <c r="J118" s="12">
        <f t="shared" si="9"/>
        <v>1.08</v>
      </c>
      <c r="K118" s="10">
        <f t="shared" si="9"/>
        <v>274.34000000000003</v>
      </c>
      <c r="L118" s="8">
        <f t="shared" si="9"/>
        <v>54.5</v>
      </c>
      <c r="M118" s="12">
        <f t="shared" si="9"/>
        <v>3.6499999999999995</v>
      </c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ОВЗ</vt:lpstr>
      <vt:lpstr>Могодетные</vt:lpstr>
      <vt:lpstr>Начальные классы</vt:lpstr>
      <vt:lpstr>родит. средства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2021-04-05T08:01:35Z</dcterms:modified>
</cp:coreProperties>
</file>